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Z:\CUENTA PUBLICA\AVANCE FINANCIERO 2017\FORMATOS ASEG 2DO TRIM_2017\DISCIPLINA FINANCIERA\2do TRIM_17\"/>
    </mc:Choice>
  </mc:AlternateContent>
  <bookViews>
    <workbookView xWindow="0" yWindow="0" windowWidth="20490" windowHeight="859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F6a!$A$3:$G$161</definedName>
    <definedName name="_xlnm._FilterDatabase" localSheetId="2" hidden="1">F6b!$A$3:$G$36</definedName>
    <definedName name="_xlnm._FilterDatabase" localSheetId="3" hidden="1">F6c!$A$3:$G$79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/>
  <c r="F7" i="4"/>
  <c r="F4" i="4" s="1"/>
  <c r="F27" i="4" s="1"/>
  <c r="E7" i="4"/>
  <c r="D7" i="4"/>
  <c r="C7" i="4"/>
  <c r="C4" i="4" s="1"/>
  <c r="B7" i="4"/>
  <c r="B4" i="4" s="1"/>
  <c r="B27" i="4" s="1"/>
  <c r="G6" i="4"/>
  <c r="G5" i="4"/>
  <c r="D4" i="4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G53" i="3" s="1"/>
  <c r="D53" i="3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G43" i="3" s="1"/>
  <c r="C43" i="3"/>
  <c r="C42" i="3" s="1"/>
  <c r="B43" i="3"/>
  <c r="B42" i="3" s="1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G25" i="3" s="1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D6" i="3"/>
  <c r="D5" i="3" s="1"/>
  <c r="C6" i="3"/>
  <c r="C5" i="3" s="1"/>
  <c r="B6" i="3"/>
  <c r="B5" i="3" s="1"/>
  <c r="G47" i="2"/>
  <c r="G46" i="2"/>
  <c r="G45" i="2"/>
  <c r="G44" i="2"/>
  <c r="G43" i="2"/>
  <c r="G42" i="2"/>
  <c r="G41" i="2"/>
  <c r="G40" i="2"/>
  <c r="F39" i="2"/>
  <c r="F49" i="2" s="1"/>
  <c r="E39" i="2"/>
  <c r="D39" i="2"/>
  <c r="C39" i="2"/>
  <c r="B39" i="2"/>
  <c r="B49" i="2" s="1"/>
  <c r="D49" i="2"/>
  <c r="C49" i="2"/>
  <c r="G158" i="1"/>
  <c r="G157" i="1"/>
  <c r="G156" i="1"/>
  <c r="G155" i="1"/>
  <c r="G154" i="1"/>
  <c r="G153" i="1"/>
  <c r="G152" i="1"/>
  <c r="F151" i="1"/>
  <c r="E151" i="1"/>
  <c r="D151" i="1"/>
  <c r="G151" i="1" s="1"/>
  <c r="C151" i="1"/>
  <c r="B151" i="1"/>
  <c r="G150" i="1"/>
  <c r="G149" i="1"/>
  <c r="G148" i="1"/>
  <c r="G147" i="1"/>
  <c r="F147" i="1"/>
  <c r="E147" i="1"/>
  <c r="D147" i="1"/>
  <c r="C147" i="1"/>
  <c r="B147" i="1"/>
  <c r="G146" i="1"/>
  <c r="G145" i="1"/>
  <c r="G144" i="1"/>
  <c r="G143" i="1"/>
  <c r="G142" i="1"/>
  <c r="G141" i="1"/>
  <c r="G140" i="1"/>
  <c r="G139" i="1"/>
  <c r="F138" i="1"/>
  <c r="E138" i="1"/>
  <c r="D138" i="1"/>
  <c r="G138" i="1" s="1"/>
  <c r="C138" i="1"/>
  <c r="B138" i="1"/>
  <c r="G137" i="1"/>
  <c r="G136" i="1"/>
  <c r="G135" i="1"/>
  <c r="F134" i="1"/>
  <c r="E134" i="1"/>
  <c r="D134" i="1"/>
  <c r="G134" i="1" s="1"/>
  <c r="C134" i="1"/>
  <c r="B134" i="1"/>
  <c r="G133" i="1"/>
  <c r="G132" i="1"/>
  <c r="G131" i="1"/>
  <c r="G130" i="1"/>
  <c r="G129" i="1"/>
  <c r="G128" i="1"/>
  <c r="G127" i="1"/>
  <c r="G126" i="1"/>
  <c r="G125" i="1"/>
  <c r="F124" i="1"/>
  <c r="E124" i="1"/>
  <c r="D124" i="1"/>
  <c r="G124" i="1" s="1"/>
  <c r="C124" i="1"/>
  <c r="B124" i="1"/>
  <c r="G123" i="1"/>
  <c r="G122" i="1"/>
  <c r="G121" i="1"/>
  <c r="G120" i="1"/>
  <c r="G119" i="1"/>
  <c r="G118" i="1"/>
  <c r="G117" i="1"/>
  <c r="G113" i="1"/>
  <c r="G112" i="1"/>
  <c r="F111" i="1"/>
  <c r="E111" i="1"/>
  <c r="G111" i="1" s="1"/>
  <c r="D111" i="1"/>
  <c r="C111" i="1"/>
  <c r="B111" i="1"/>
  <c r="G110" i="1"/>
  <c r="G109" i="1"/>
  <c r="G108" i="1"/>
  <c r="G107" i="1"/>
  <c r="G106" i="1"/>
  <c r="G105" i="1"/>
  <c r="G104" i="1"/>
  <c r="G103" i="1"/>
  <c r="G102" i="1"/>
  <c r="F101" i="1"/>
  <c r="E101" i="1"/>
  <c r="D101" i="1"/>
  <c r="C101" i="1"/>
  <c r="B101" i="1"/>
  <c r="G100" i="1"/>
  <c r="G99" i="1"/>
  <c r="G98" i="1"/>
  <c r="G97" i="1"/>
  <c r="G96" i="1"/>
  <c r="G95" i="1"/>
  <c r="G94" i="1"/>
  <c r="G93" i="1"/>
  <c r="G92" i="1"/>
  <c r="F91" i="1"/>
  <c r="E91" i="1"/>
  <c r="D91" i="1"/>
  <c r="C91" i="1"/>
  <c r="B91" i="1"/>
  <c r="G90" i="1"/>
  <c r="G89" i="1"/>
  <c r="G88" i="1"/>
  <c r="G87" i="1"/>
  <c r="G86" i="1"/>
  <c r="G85" i="1"/>
  <c r="G84" i="1"/>
  <c r="F83" i="1"/>
  <c r="F82" i="1" s="1"/>
  <c r="E83" i="1"/>
  <c r="D83" i="1"/>
  <c r="C83" i="1"/>
  <c r="B83" i="1"/>
  <c r="B82" i="1" s="1"/>
  <c r="G80" i="1"/>
  <c r="G79" i="1"/>
  <c r="G78" i="1"/>
  <c r="G77" i="1"/>
  <c r="G76" i="1"/>
  <c r="G75" i="1"/>
  <c r="G74" i="1"/>
  <c r="F73" i="1"/>
  <c r="E73" i="1"/>
  <c r="D73" i="1"/>
  <c r="C73" i="1"/>
  <c r="B73" i="1"/>
  <c r="G72" i="1"/>
  <c r="G71" i="1"/>
  <c r="G70" i="1"/>
  <c r="F69" i="1"/>
  <c r="E69" i="1"/>
  <c r="D69" i="1"/>
  <c r="C69" i="1"/>
  <c r="B69" i="1"/>
  <c r="G67" i="1"/>
  <c r="G66" i="1"/>
  <c r="G65" i="1"/>
  <c r="G64" i="1"/>
  <c r="G63" i="1"/>
  <c r="G62" i="1"/>
  <c r="G61" i="1"/>
  <c r="F60" i="1"/>
  <c r="E60" i="1"/>
  <c r="D60" i="1"/>
  <c r="C60" i="1"/>
  <c r="B60" i="1"/>
  <c r="G56" i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G33" i="1" s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G23" i="1" s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E5" i="1"/>
  <c r="D5" i="1"/>
  <c r="C5" i="1"/>
  <c r="C4" i="1" s="1"/>
  <c r="B5" i="1"/>
  <c r="E5" i="3" l="1"/>
  <c r="G101" i="1"/>
  <c r="D82" i="1"/>
  <c r="G91" i="1"/>
  <c r="G73" i="1"/>
  <c r="G69" i="1"/>
  <c r="D4" i="1"/>
  <c r="D160" i="1" s="1"/>
  <c r="G13" i="1"/>
  <c r="B79" i="3"/>
  <c r="G16" i="4"/>
  <c r="G39" i="2"/>
  <c r="D16" i="4"/>
  <c r="F79" i="3"/>
  <c r="D27" i="4"/>
  <c r="E27" i="4"/>
  <c r="C16" i="4"/>
  <c r="C82" i="1"/>
  <c r="C160" i="1" s="1"/>
  <c r="C79" i="3"/>
  <c r="G5" i="1"/>
  <c r="E4" i="1"/>
  <c r="B4" i="1"/>
  <c r="B160" i="1" s="1"/>
  <c r="F4" i="1"/>
  <c r="F160" i="1" s="1"/>
  <c r="G53" i="1"/>
  <c r="G60" i="1"/>
  <c r="G83" i="1"/>
  <c r="G82" i="1" s="1"/>
  <c r="E82" i="1"/>
  <c r="E49" i="2"/>
  <c r="G49" i="2"/>
  <c r="G6" i="3"/>
  <c r="G5" i="3" s="1"/>
  <c r="G79" i="3" s="1"/>
  <c r="G16" i="3"/>
  <c r="E42" i="3"/>
  <c r="E79" i="3" s="1"/>
  <c r="C27" i="4"/>
  <c r="D42" i="3"/>
  <c r="G42" i="3" s="1"/>
  <c r="G11" i="4"/>
  <c r="G4" i="4" s="1"/>
  <c r="E160" i="1" l="1"/>
  <c r="G27" i="4"/>
  <c r="G4" i="1"/>
  <c r="G160" i="1" s="1"/>
  <c r="D79" i="3"/>
</calcChain>
</file>

<file path=xl/sharedStrings.xml><?xml version="1.0" encoding="utf-8"?>
<sst xmlns="http://schemas.openxmlformats.org/spreadsheetml/2006/main" count="337" uniqueCount="184">
  <si>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</si>
  <si>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</si>
  <si>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</si>
  <si>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</si>
  <si>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</si>
  <si>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</si>
  <si>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</si>
  <si>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</si>
  <si>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</si>
  <si>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</si>
  <si>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</si>
  <si>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</si>
  <si>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</si>
  <si>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</si>
  <si>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</si>
  <si>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</si>
  <si>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</si>
  <si>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</si>
  <si>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</si>
  <si>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</si>
  <si>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</si>
  <si>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</si>
  <si>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</si>
  <si>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</si>
  <si>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</si>
  <si>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</si>
  <si>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</si>
  <si>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</si>
  <si>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</si>
  <si>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</si>
  <si>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</si>
  <si>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</si>
  <si>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</si>
  <si>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</si>
  <si>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</si>
  <si>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</si>
  <si>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</si>
  <si>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</si>
  <si>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</si>
  <si>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</si>
  <si>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</si>
  <si>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</si>
  <si>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</si>
  <si>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</si>
  <si>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</si>
  <si>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</si>
  <si>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</si>
  <si>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</si>
  <si>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</si>
  <si>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</si>
  <si>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</si>
  <si>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</si>
  <si>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</si>
  <si>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</si>
  <si>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</si>
  <si>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</si>
  <si>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</si>
  <si>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</si>
  <si>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</si>
  <si>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</si>
  <si>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</si>
  <si>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</si>
  <si>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</si>
  <si>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</si>
  <si>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</si>
  <si>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</si>
  <si>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</si>
  <si>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</si>
  <si>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</si>
  <si>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</si>
  <si>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</si>
  <si>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</si>
  <si>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</si>
  <si>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</si>
  <si>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</si>
  <si>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</si>
  <si>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</si>
  <si>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</si>
  <si>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</si>
  <si>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</si>
  <si>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</si>
  <si>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</si>
  <si>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</si>
  <si>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</si>
  <si>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</si>
  <si>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</si>
  <si>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</si>
  <si>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</si>
  <si>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</si>
  <si>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</si>
  <si>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</si>
  <si>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</si>
  <si>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</si>
  <si>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</si>
  <si>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</si>
  <si>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</si>
  <si>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</si>
  <si>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</si>
  <si>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</si>
  <si>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</si>
  <si>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</si>
  <si>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</si>
  <si>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</si>
  <si>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</si>
  <si>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</si>
  <si>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</si>
  <si>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</si>
  <si>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</si>
  <si>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</si>
  <si>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</si>
  <si>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</si>
  <si>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</si>
  <si>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</si>
  <si>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</si>
  <si>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</si>
  <si>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</si>
  <si>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</si>
  <si>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</si>
  <si>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</si>
  <si>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</si>
  <si>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</si>
  <si>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</si>
  <si>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</si>
  <si>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</si>
  <si>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</si>
  <si>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</si>
  <si>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</si>
  <si>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</si>
  <si>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</si>
  <si>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</si>
  <si>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</si>
  <si>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</si>
  <si>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</si>
  <si>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</si>
  <si>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</si>
  <si>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</si>
  <si>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</si>
  <si>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</si>
  <si>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</si>
  <si>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</si>
  <si>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</si>
  <si>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</si>
  <si>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</si>
  <si>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</si>
  <si>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</si>
  <si>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</si>
  <si>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</si>
  <si>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</si>
  <si>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</si>
  <si>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 xml:space="preserve">       301   PRESIDENCIA</t>
  </si>
  <si>
    <t xml:space="preserve">       302   SECRETARIA GENERAL DEL STJ</t>
  </si>
  <si>
    <t xml:space="preserve">       303   DIRECCION DE ADMINISTRACION</t>
  </si>
  <si>
    <t xml:space="preserve">       304   CONTRALORIA</t>
  </si>
  <si>
    <t xml:space="preserve">       305   DIR.OFIC.CE.ACTUARIO</t>
  </si>
  <si>
    <t xml:space="preserve">       306   DIR. SERVICIOS APOYO</t>
  </si>
  <si>
    <t xml:space="preserve">       307   CONSEJO DEL PODER JUDICIAL</t>
  </si>
  <si>
    <t xml:space="preserve">       308   MAGISTRATURA</t>
  </si>
  <si>
    <t xml:space="preserve">       309   JUZGADOS DE PARTIDO</t>
  </si>
  <si>
    <t xml:space="preserve">       310   JUZGADOS MENORES</t>
  </si>
  <si>
    <t xml:space="preserve">       311   C.E.JUSTICIA ALTERNA</t>
  </si>
  <si>
    <t xml:space="preserve">       312   JUZGADOS DE ORALIDAD PENAL</t>
  </si>
  <si>
    <t xml:space="preserve">       313   JDO.ORAL FAMILIA</t>
  </si>
  <si>
    <t xml:space="preserve">       314   EJECUC.SANCION PENAL</t>
  </si>
  <si>
    <t xml:space="preserve">       315   JUZGADOS PARA ADOLESCENTES</t>
  </si>
  <si>
    <t xml:space="preserve">       316   VISITADURIA JUDICIAL</t>
  </si>
  <si>
    <t xml:space="preserve">       317   ESC.ESTUDIO E INVEST</t>
  </si>
  <si>
    <t xml:space="preserve">       318   DIR.TEC. INFO Y TELE</t>
  </si>
  <si>
    <t xml:space="preserve">       319   DIR. ARCHIVO GENERAL</t>
  </si>
  <si>
    <t xml:space="preserve">       320   DIR.ASUNTOS JURIDICO</t>
  </si>
  <si>
    <t xml:space="preserve">       321   DIR.PLANEACIÓN ESTAD</t>
  </si>
  <si>
    <t xml:space="preserve">       322   DIR.SEGURIDAD INSTIT</t>
  </si>
  <si>
    <t xml:space="preserve">       323   COMUNICACIÓN SOCIAL</t>
  </si>
  <si>
    <t xml:space="preserve">       324   U.ACCESO INFORMACIÓN</t>
  </si>
  <si>
    <t xml:space="preserve">       325   COMITEEQUIDAD GENERO</t>
  </si>
  <si>
    <t xml:space="preserve">       326   JUZGADOS ORALIDAD MERCANTIL</t>
  </si>
  <si>
    <t xml:space="preserve">       327   SISTEMA DE GESTION ORAL</t>
  </si>
  <si>
    <t xml:space="preserve">       FAUX  FONDO AUXILIAR</t>
  </si>
  <si>
    <t xml:space="preserve">       PROD  PRODUCTOS</t>
  </si>
  <si>
    <t xml:space="preserve">       REF   REFRENDO COMPROMETIDO</t>
  </si>
  <si>
    <t xml:space="preserve">       REM   REMANENTE</t>
  </si>
  <si>
    <t>PODER JUDICIAL DEL ESTADO DE GUANAJUATO (a)
Estado Analítico del Ejercicio del Presupuesto de Egresos Detallado - LDF
Clasificación Administrativa
Del 1 de enero al 30 de junio de 2017 (b)
(PESOS)</t>
  </si>
  <si>
    <t>PODER JUDICIAL DEL ESTADO DE GUANAJUATO (a)
Estado Analítico del Ejercicio del Presupuesto de Egresos Detallado - LDF
Clasificación Funcional (Finalidad y Función)
Del 1 de enero al 30 de junio de 2017 (b)
(PESOS)</t>
  </si>
  <si>
    <t>PODER JUDICIAL DEL ESTADO DE GUANAJUATO (a)
Estado Analítico del Ejercicio del Presupuesto de Egresos Detallado - LDF
Clasificación de Servicios Personales por Categoría
Del 1 de enero al 30 de junio de 2017 (b)
(PESOS)</t>
  </si>
  <si>
    <t>PODER JUDICIAL DEL ESTADO DE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</si>
</sst>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 indent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topLeftCell="A124" workbookViewId="0">
      <selection activeCell="A113" sqref="A113:G113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54.75" customHeight="1">
      <c r="A1" s="46" t="s">
        <v>183</v>
      </c>
      <c r="B1" s="47"/>
      <c r="C1" s="47"/>
      <c r="D1" s="47"/>
      <c r="E1" s="47"/>
      <c r="F1" s="47"/>
      <c r="G1" s="48"/>
    </row>
    <row r="2" spans="1:7">
      <c r="A2" s="2"/>
      <c r="B2" s="49" t="s">
        <v>0</v>
      </c>
      <c r="C2" s="49"/>
      <c r="D2" s="49"/>
      <c r="E2" s="49"/>
      <c r="F2" s="49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B5+B13+B23+B33+B43+B53+B60+B69+B73</f>
        <v>1602041508</v>
      </c>
      <c r="C4" s="7">
        <f t="shared" ref="C4:G4" si="0">C5+C13+C23+C33+C43+C53+C60+C69+C73</f>
        <v>231533639.51000002</v>
      </c>
      <c r="D4" s="7">
        <f t="shared" si="0"/>
        <v>1833575147.51</v>
      </c>
      <c r="E4" s="7">
        <f t="shared" si="0"/>
        <v>619110517.80000007</v>
      </c>
      <c r="F4" s="7">
        <f t="shared" si="0"/>
        <v>617903024.09000003</v>
      </c>
      <c r="G4" s="7">
        <f t="shared" si="0"/>
        <v>1214464629.71</v>
      </c>
    </row>
    <row r="5" spans="1:7">
      <c r="A5" s="8" t="s">
        <v>9</v>
      </c>
      <c r="B5" s="9">
        <f>SUM(B6:B12)</f>
        <v>1312866888</v>
      </c>
      <c r="C5" s="9">
        <f t="shared" ref="C5:G5" si="1">SUM(C6:C12)</f>
        <v>-19707720.289999995</v>
      </c>
      <c r="D5" s="9">
        <f t="shared" si="1"/>
        <v>1293159167.71</v>
      </c>
      <c r="E5" s="9">
        <f t="shared" si="1"/>
        <v>502695091.38</v>
      </c>
      <c r="F5" s="9">
        <f t="shared" si="1"/>
        <v>502695091.38</v>
      </c>
      <c r="G5" s="9">
        <f t="shared" si="1"/>
        <v>790464076.32999992</v>
      </c>
    </row>
    <row r="6" spans="1:7">
      <c r="A6" s="10" t="s">
        <v>10</v>
      </c>
      <c r="B6" s="11">
        <v>306711799</v>
      </c>
      <c r="C6" s="11">
        <v>2033101.57</v>
      </c>
      <c r="D6" s="11">
        <v>308744900.56999999</v>
      </c>
      <c r="E6" s="11">
        <v>148208395.94</v>
      </c>
      <c r="F6" s="11">
        <v>148208395.94</v>
      </c>
      <c r="G6" s="11">
        <f>D6-E6</f>
        <v>160536504.63</v>
      </c>
    </row>
    <row r="7" spans="1:7">
      <c r="A7" s="10" t="s">
        <v>11</v>
      </c>
      <c r="B7" s="11">
        <v>27250912</v>
      </c>
      <c r="C7" s="11">
        <v>0</v>
      </c>
      <c r="D7" s="11">
        <v>27250912</v>
      </c>
      <c r="E7" s="11">
        <v>7317570.0999999996</v>
      </c>
      <c r="F7" s="11">
        <v>7317570.0999999996</v>
      </c>
      <c r="G7" s="11">
        <f t="shared" ref="G7:G73" si="2">D7-E7</f>
        <v>19933341.899999999</v>
      </c>
    </row>
    <row r="8" spans="1:7">
      <c r="A8" s="10" t="s">
        <v>12</v>
      </c>
      <c r="B8" s="11">
        <v>430268392</v>
      </c>
      <c r="C8" s="11">
        <v>4419773.95</v>
      </c>
      <c r="D8" s="11">
        <v>434688165.94999999</v>
      </c>
      <c r="E8" s="11">
        <v>139298273.66</v>
      </c>
      <c r="F8" s="11">
        <v>139298273.66</v>
      </c>
      <c r="G8" s="11">
        <f t="shared" si="2"/>
        <v>295389892.28999996</v>
      </c>
    </row>
    <row r="9" spans="1:7">
      <c r="A9" s="10" t="s">
        <v>13</v>
      </c>
      <c r="B9" s="11">
        <v>100324380</v>
      </c>
      <c r="C9" s="11">
        <v>1380753.02</v>
      </c>
      <c r="D9" s="11">
        <v>101705133.02</v>
      </c>
      <c r="E9" s="11">
        <v>44394451.32</v>
      </c>
      <c r="F9" s="11">
        <v>44394451.32</v>
      </c>
      <c r="G9" s="11">
        <f t="shared" si="2"/>
        <v>57310681.699999996</v>
      </c>
    </row>
    <row r="10" spans="1:7">
      <c r="A10" s="10" t="s">
        <v>14</v>
      </c>
      <c r="B10" s="11">
        <v>327204213</v>
      </c>
      <c r="C10" s="11">
        <v>18615124.239999998</v>
      </c>
      <c r="D10" s="11">
        <v>345819337.24000001</v>
      </c>
      <c r="E10" s="11">
        <v>163476400.36000001</v>
      </c>
      <c r="F10" s="11">
        <v>163476400.36000001</v>
      </c>
      <c r="G10" s="11">
        <f t="shared" si="2"/>
        <v>182342936.88</v>
      </c>
    </row>
    <row r="11" spans="1:7">
      <c r="A11" s="10" t="s">
        <v>15</v>
      </c>
      <c r="B11" s="11">
        <v>105255977</v>
      </c>
      <c r="C11" s="11">
        <v>-46639549.799999997</v>
      </c>
      <c r="D11" s="11">
        <v>58616427.200000003</v>
      </c>
      <c r="E11" s="11">
        <v>0</v>
      </c>
      <c r="F11" s="11">
        <v>0</v>
      </c>
      <c r="G11" s="11">
        <f t="shared" si="2"/>
        <v>58616427.200000003</v>
      </c>
    </row>
    <row r="12" spans="1:7">
      <c r="A12" s="10" t="s">
        <v>16</v>
      </c>
      <c r="B12" s="11">
        <v>15851215</v>
      </c>
      <c r="C12" s="11">
        <v>483076.73</v>
      </c>
      <c r="D12" s="11">
        <v>16334291.73</v>
      </c>
      <c r="E12" s="11">
        <v>0</v>
      </c>
      <c r="F12" s="11">
        <v>0</v>
      </c>
      <c r="G12" s="11">
        <f t="shared" si="2"/>
        <v>16334291.73</v>
      </c>
    </row>
    <row r="13" spans="1:7">
      <c r="A13" s="8" t="s">
        <v>17</v>
      </c>
      <c r="B13" s="9">
        <f>SUM(B14:B22)</f>
        <v>53437116</v>
      </c>
      <c r="C13" s="9">
        <f t="shared" ref="C13:F13" si="3">SUM(C14:C22)</f>
        <v>3921130.8</v>
      </c>
      <c r="D13" s="9">
        <f t="shared" si="3"/>
        <v>57358246.799999997</v>
      </c>
      <c r="E13" s="9">
        <f t="shared" si="3"/>
        <v>17428573.479999997</v>
      </c>
      <c r="F13" s="9">
        <f t="shared" si="3"/>
        <v>17350598.229999997</v>
      </c>
      <c r="G13" s="9">
        <f t="shared" si="2"/>
        <v>39929673.32</v>
      </c>
    </row>
    <row r="14" spans="1:7">
      <c r="A14" s="10" t="s">
        <v>18</v>
      </c>
      <c r="B14" s="11">
        <v>22380224</v>
      </c>
      <c r="C14" s="11">
        <v>2086054</v>
      </c>
      <c r="D14" s="11">
        <v>24466278</v>
      </c>
      <c r="E14" s="11">
        <v>5104187.13</v>
      </c>
      <c r="F14" s="11">
        <v>5085822.13</v>
      </c>
      <c r="G14" s="11">
        <f t="shared" si="2"/>
        <v>19362090.870000001</v>
      </c>
    </row>
    <row r="15" spans="1:7">
      <c r="A15" s="10" t="s">
        <v>19</v>
      </c>
      <c r="B15" s="11">
        <v>6166700</v>
      </c>
      <c r="C15" s="11">
        <v>882000</v>
      </c>
      <c r="D15" s="11">
        <v>7048700</v>
      </c>
      <c r="E15" s="11">
        <v>2935210.72</v>
      </c>
      <c r="F15" s="11">
        <v>2888380.47</v>
      </c>
      <c r="G15" s="11">
        <f t="shared" si="2"/>
        <v>4113489.28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2"/>
        <v>0</v>
      </c>
    </row>
    <row r="17" spans="1:7">
      <c r="A17" s="10" t="s">
        <v>21</v>
      </c>
      <c r="B17" s="11">
        <v>2783566</v>
      </c>
      <c r="C17" s="11">
        <v>-78995</v>
      </c>
      <c r="D17" s="11">
        <v>2704571</v>
      </c>
      <c r="E17" s="11">
        <v>706730.76</v>
      </c>
      <c r="F17" s="11">
        <v>706730.76</v>
      </c>
      <c r="G17" s="11">
        <f t="shared" si="2"/>
        <v>1997840.24</v>
      </c>
    </row>
    <row r="18" spans="1:7">
      <c r="A18" s="10" t="s">
        <v>22</v>
      </c>
      <c r="B18" s="11">
        <v>104000</v>
      </c>
      <c r="C18" s="11">
        <v>30000</v>
      </c>
      <c r="D18" s="11">
        <v>134000</v>
      </c>
      <c r="E18" s="11">
        <v>40487.160000000003</v>
      </c>
      <c r="F18" s="11">
        <v>40487.160000000003</v>
      </c>
      <c r="G18" s="11">
        <f t="shared" si="2"/>
        <v>93512.84</v>
      </c>
    </row>
    <row r="19" spans="1:7">
      <c r="A19" s="10" t="s">
        <v>23</v>
      </c>
      <c r="B19" s="11">
        <v>18614000</v>
      </c>
      <c r="C19" s="11">
        <v>0</v>
      </c>
      <c r="D19" s="11">
        <v>18614000</v>
      </c>
      <c r="E19" s="11">
        <v>7256810.2199999997</v>
      </c>
      <c r="F19" s="11">
        <v>7256810.2199999997</v>
      </c>
      <c r="G19" s="11">
        <f t="shared" si="2"/>
        <v>11357189.780000001</v>
      </c>
    </row>
    <row r="20" spans="1:7">
      <c r="A20" s="10" t="s">
        <v>24</v>
      </c>
      <c r="B20" s="11">
        <v>2178300</v>
      </c>
      <c r="C20" s="11">
        <v>870557</v>
      </c>
      <c r="D20" s="11">
        <v>3048857</v>
      </c>
      <c r="E20" s="11">
        <v>1000587.86</v>
      </c>
      <c r="F20" s="11">
        <v>990147.86</v>
      </c>
      <c r="G20" s="11">
        <f t="shared" si="2"/>
        <v>2048269.1400000001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 t="shared" si="2"/>
        <v>0</v>
      </c>
    </row>
    <row r="22" spans="1:7">
      <c r="A22" s="10" t="s">
        <v>26</v>
      </c>
      <c r="B22" s="11">
        <v>1210326</v>
      </c>
      <c r="C22" s="11">
        <v>131514.79999999999</v>
      </c>
      <c r="D22" s="11">
        <v>1341840.8</v>
      </c>
      <c r="E22" s="11">
        <v>384559.63</v>
      </c>
      <c r="F22" s="11">
        <v>382219.63</v>
      </c>
      <c r="G22" s="11">
        <f t="shared" si="2"/>
        <v>957281.17</v>
      </c>
    </row>
    <row r="23" spans="1:7">
      <c r="A23" s="8" t="s">
        <v>27</v>
      </c>
      <c r="B23" s="9">
        <f>SUM(B24:B32)</f>
        <v>202396694</v>
      </c>
      <c r="C23" s="9">
        <f t="shared" ref="C23:F23" si="4">SUM(C24:C32)</f>
        <v>-3308983.83</v>
      </c>
      <c r="D23" s="9">
        <f t="shared" si="4"/>
        <v>199087710.17000002</v>
      </c>
      <c r="E23" s="9">
        <f t="shared" si="4"/>
        <v>60373695.709999993</v>
      </c>
      <c r="F23" s="9">
        <f t="shared" si="4"/>
        <v>59494829.969999999</v>
      </c>
      <c r="G23" s="9">
        <f t="shared" si="2"/>
        <v>138714014.46000004</v>
      </c>
    </row>
    <row r="24" spans="1:7">
      <c r="A24" s="10" t="s">
        <v>28</v>
      </c>
      <c r="B24" s="11">
        <v>33865906</v>
      </c>
      <c r="C24" s="11">
        <v>654000</v>
      </c>
      <c r="D24" s="11">
        <v>34519906</v>
      </c>
      <c r="E24" s="11">
        <v>14546611.67</v>
      </c>
      <c r="F24" s="11">
        <v>14534700.67</v>
      </c>
      <c r="G24" s="11">
        <f t="shared" si="2"/>
        <v>19973294.329999998</v>
      </c>
    </row>
    <row r="25" spans="1:7">
      <c r="A25" s="10" t="s">
        <v>29</v>
      </c>
      <c r="B25" s="11">
        <v>17917524</v>
      </c>
      <c r="C25" s="11">
        <v>-958000</v>
      </c>
      <c r="D25" s="11">
        <v>16959524</v>
      </c>
      <c r="E25" s="11">
        <v>5179195.62</v>
      </c>
      <c r="F25" s="11">
        <v>5179195.62</v>
      </c>
      <c r="G25" s="11">
        <f t="shared" si="2"/>
        <v>11780328.379999999</v>
      </c>
    </row>
    <row r="26" spans="1:7">
      <c r="A26" s="10" t="s">
        <v>30</v>
      </c>
      <c r="B26" s="11">
        <v>40088080</v>
      </c>
      <c r="C26" s="11">
        <v>-361609</v>
      </c>
      <c r="D26" s="11">
        <v>39726471</v>
      </c>
      <c r="E26" s="11">
        <v>14136639.970000001</v>
      </c>
      <c r="F26" s="11">
        <v>14004926.880000001</v>
      </c>
      <c r="G26" s="11">
        <f t="shared" si="2"/>
        <v>25589831.030000001</v>
      </c>
    </row>
    <row r="27" spans="1:7">
      <c r="A27" s="10" t="s">
        <v>31</v>
      </c>
      <c r="B27" s="11">
        <v>3495000</v>
      </c>
      <c r="C27" s="11">
        <v>900000</v>
      </c>
      <c r="D27" s="11">
        <v>4395000</v>
      </c>
      <c r="E27" s="11">
        <v>356212.35</v>
      </c>
      <c r="F27" s="11">
        <v>356212.35</v>
      </c>
      <c r="G27" s="11">
        <f t="shared" si="2"/>
        <v>4038787.65</v>
      </c>
    </row>
    <row r="28" spans="1:7">
      <c r="A28" s="10" t="s">
        <v>32</v>
      </c>
      <c r="B28" s="11">
        <v>61943195</v>
      </c>
      <c r="C28" s="11">
        <v>-3225280.13</v>
      </c>
      <c r="D28" s="11">
        <v>58717914.869999997</v>
      </c>
      <c r="E28" s="11">
        <v>13821612.25</v>
      </c>
      <c r="F28" s="11">
        <v>13711729.779999999</v>
      </c>
      <c r="G28" s="11">
        <f t="shared" si="2"/>
        <v>44896302.619999997</v>
      </c>
    </row>
    <row r="29" spans="1:7">
      <c r="A29" s="10" t="s">
        <v>33</v>
      </c>
      <c r="B29" s="11">
        <v>11280900</v>
      </c>
      <c r="C29" s="11">
        <v>114905.3</v>
      </c>
      <c r="D29" s="11">
        <v>11395805.300000001</v>
      </c>
      <c r="E29" s="11">
        <v>1764716.26</v>
      </c>
      <c r="F29" s="11">
        <v>1140418.76</v>
      </c>
      <c r="G29" s="11">
        <f t="shared" si="2"/>
        <v>9631089.040000001</v>
      </c>
    </row>
    <row r="30" spans="1:7">
      <c r="A30" s="10" t="s">
        <v>34</v>
      </c>
      <c r="B30" s="11">
        <v>4676200</v>
      </c>
      <c r="C30" s="11">
        <v>-182000</v>
      </c>
      <c r="D30" s="11">
        <v>4494200</v>
      </c>
      <c r="E30" s="11">
        <v>476433.28</v>
      </c>
      <c r="F30" s="11">
        <v>476433.28</v>
      </c>
      <c r="G30" s="11">
        <f t="shared" si="2"/>
        <v>4017766.7199999997</v>
      </c>
    </row>
    <row r="31" spans="1:7">
      <c r="A31" s="10" t="s">
        <v>35</v>
      </c>
      <c r="B31" s="11">
        <v>5147000</v>
      </c>
      <c r="C31" s="11">
        <v>0</v>
      </c>
      <c r="D31" s="11">
        <v>5147000</v>
      </c>
      <c r="E31" s="11">
        <v>1534746.8</v>
      </c>
      <c r="F31" s="11">
        <v>1534746.8</v>
      </c>
      <c r="G31" s="11">
        <f t="shared" si="2"/>
        <v>3612253.2</v>
      </c>
    </row>
    <row r="32" spans="1:7">
      <c r="A32" s="10" t="s">
        <v>36</v>
      </c>
      <c r="B32" s="11">
        <v>23982889</v>
      </c>
      <c r="C32" s="11">
        <v>-251000</v>
      </c>
      <c r="D32" s="11">
        <v>23731889</v>
      </c>
      <c r="E32" s="11">
        <v>8557527.5099999998</v>
      </c>
      <c r="F32" s="11">
        <v>8556465.8300000001</v>
      </c>
      <c r="G32" s="11">
        <f t="shared" si="2"/>
        <v>15174361.49</v>
      </c>
    </row>
    <row r="33" spans="1:7">
      <c r="A33" s="8" t="s">
        <v>37</v>
      </c>
      <c r="B33" s="9">
        <f>SUM(B34:B42)</f>
        <v>5794000</v>
      </c>
      <c r="C33" s="9">
        <f t="shared" ref="C33:F33" si="5">SUM(C34:C42)</f>
        <v>1456846.8</v>
      </c>
      <c r="D33" s="9">
        <f t="shared" si="5"/>
        <v>7250846.7999999998</v>
      </c>
      <c r="E33" s="9">
        <f t="shared" si="5"/>
        <v>3564454.8499999996</v>
      </c>
      <c r="F33" s="9">
        <f t="shared" si="5"/>
        <v>3564454.8499999996</v>
      </c>
      <c r="G33" s="9">
        <f t="shared" si="2"/>
        <v>3686391.95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f t="shared" si="2"/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 t="shared" si="2"/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f t="shared" si="2"/>
        <v>0</v>
      </c>
    </row>
    <row r="37" spans="1:7">
      <c r="A37" s="10" t="s">
        <v>41</v>
      </c>
      <c r="B37" s="11">
        <v>300000</v>
      </c>
      <c r="C37" s="11">
        <v>1456846.8</v>
      </c>
      <c r="D37" s="11">
        <v>1756846.8</v>
      </c>
      <c r="E37" s="11">
        <v>1107431.05</v>
      </c>
      <c r="F37" s="11">
        <v>1107431.05</v>
      </c>
      <c r="G37" s="11">
        <f t="shared" si="2"/>
        <v>649415.75</v>
      </c>
    </row>
    <row r="38" spans="1:7">
      <c r="A38" s="10" t="s">
        <v>42</v>
      </c>
      <c r="B38" s="11">
        <v>5494000</v>
      </c>
      <c r="C38" s="11">
        <v>0</v>
      </c>
      <c r="D38" s="11">
        <v>5494000</v>
      </c>
      <c r="E38" s="11">
        <v>2457023.7999999998</v>
      </c>
      <c r="F38" s="11">
        <v>2457023.7999999998</v>
      </c>
      <c r="G38" s="11">
        <f t="shared" si="2"/>
        <v>3036976.2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 t="shared" si="2"/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 t="shared" si="2"/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 t="shared" si="2"/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 t="shared" si="2"/>
        <v>0</v>
      </c>
    </row>
    <row r="43" spans="1:7">
      <c r="A43" s="8" t="s">
        <v>47</v>
      </c>
      <c r="B43" s="9">
        <f>SUM(B44:B52)</f>
        <v>3286810</v>
      </c>
      <c r="C43" s="9">
        <f t="shared" ref="C43:F43" si="6">SUM(C44:C52)</f>
        <v>43891462.849999994</v>
      </c>
      <c r="D43" s="9">
        <f t="shared" si="6"/>
        <v>47178272.850000001</v>
      </c>
      <c r="E43" s="9">
        <f t="shared" si="6"/>
        <v>15302001.800000001</v>
      </c>
      <c r="F43" s="9">
        <f t="shared" si="6"/>
        <v>15152321.800000001</v>
      </c>
      <c r="G43" s="9">
        <f t="shared" si="2"/>
        <v>31876271.050000001</v>
      </c>
    </row>
    <row r="44" spans="1:7">
      <c r="A44" s="10" t="s">
        <v>48</v>
      </c>
      <c r="B44" s="11">
        <v>1500000</v>
      </c>
      <c r="C44" s="11">
        <v>30584502.289999999</v>
      </c>
      <c r="D44" s="11">
        <v>32084502.289999999</v>
      </c>
      <c r="E44" s="11">
        <v>13215659.75</v>
      </c>
      <c r="F44" s="11">
        <v>13215659.75</v>
      </c>
      <c r="G44" s="11">
        <f t="shared" si="2"/>
        <v>18868842.539999999</v>
      </c>
    </row>
    <row r="45" spans="1:7">
      <c r="A45" s="10" t="s">
        <v>49</v>
      </c>
      <c r="B45" s="11">
        <v>100000</v>
      </c>
      <c r="C45" s="11">
        <v>0</v>
      </c>
      <c r="D45" s="11">
        <v>100000</v>
      </c>
      <c r="E45" s="11">
        <v>0</v>
      </c>
      <c r="F45" s="11">
        <v>0</v>
      </c>
      <c r="G45" s="11">
        <f t="shared" si="2"/>
        <v>100000</v>
      </c>
    </row>
    <row r="46" spans="1:7">
      <c r="A46" s="10" t="s">
        <v>50</v>
      </c>
      <c r="B46" s="11">
        <v>50000</v>
      </c>
      <c r="C46" s="11">
        <v>0</v>
      </c>
      <c r="D46" s="11">
        <v>50000</v>
      </c>
      <c r="E46" s="11">
        <v>0</v>
      </c>
      <c r="F46" s="11">
        <v>0</v>
      </c>
      <c r="G46" s="11">
        <f t="shared" si="2"/>
        <v>50000</v>
      </c>
    </row>
    <row r="47" spans="1:7">
      <c r="A47" s="10" t="s">
        <v>51</v>
      </c>
      <c r="B47" s="11">
        <v>0</v>
      </c>
      <c r="C47" s="11">
        <v>2280000</v>
      </c>
      <c r="D47" s="11">
        <v>2280000</v>
      </c>
      <c r="E47" s="11">
        <v>1047760</v>
      </c>
      <c r="F47" s="11">
        <v>898080</v>
      </c>
      <c r="G47" s="11">
        <f t="shared" si="2"/>
        <v>1232240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 t="shared" si="2"/>
        <v>0</v>
      </c>
    </row>
    <row r="49" spans="1:7">
      <c r="A49" s="10" t="s">
        <v>53</v>
      </c>
      <c r="B49" s="11">
        <v>1173530</v>
      </c>
      <c r="C49" s="11">
        <v>171806.52</v>
      </c>
      <c r="D49" s="11">
        <v>1345336.52</v>
      </c>
      <c r="E49" s="11">
        <v>141354.81</v>
      </c>
      <c r="F49" s="11">
        <v>141354.81</v>
      </c>
      <c r="G49" s="11">
        <f t="shared" si="2"/>
        <v>1203981.71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 t="shared" si="2"/>
        <v>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f t="shared" si="2"/>
        <v>0</v>
      </c>
    </row>
    <row r="52" spans="1:7">
      <c r="A52" s="10" t="s">
        <v>56</v>
      </c>
      <c r="B52" s="11">
        <v>463280</v>
      </c>
      <c r="C52" s="11">
        <v>10855154.039999999</v>
      </c>
      <c r="D52" s="11">
        <v>11318434.039999999</v>
      </c>
      <c r="E52" s="11">
        <v>897227.24</v>
      </c>
      <c r="F52" s="11">
        <v>897227.24</v>
      </c>
      <c r="G52" s="11">
        <f t="shared" si="2"/>
        <v>10421206.799999999</v>
      </c>
    </row>
    <row r="53" spans="1:7">
      <c r="A53" s="8" t="s">
        <v>57</v>
      </c>
      <c r="B53" s="9">
        <f>SUM(B54:B56)</f>
        <v>500000</v>
      </c>
      <c r="C53" s="9">
        <f t="shared" ref="C53:F53" si="7">SUM(C54:C56)</f>
        <v>169202636.25</v>
      </c>
      <c r="D53" s="9">
        <f t="shared" si="7"/>
        <v>169702636.25</v>
      </c>
      <c r="E53" s="9">
        <f t="shared" si="7"/>
        <v>19746700.579999998</v>
      </c>
      <c r="F53" s="9">
        <f t="shared" si="7"/>
        <v>19645727.859999999</v>
      </c>
      <c r="G53" s="9">
        <f t="shared" si="2"/>
        <v>149955935.67000002</v>
      </c>
    </row>
    <row r="54" spans="1:7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 t="shared" si="2"/>
        <v>0</v>
      </c>
    </row>
    <row r="55" spans="1:7">
      <c r="A55" s="10" t="s">
        <v>59</v>
      </c>
      <c r="B55" s="11">
        <v>500000</v>
      </c>
      <c r="C55" s="11">
        <v>169202636.25</v>
      </c>
      <c r="D55" s="11">
        <v>169702636.25</v>
      </c>
      <c r="E55" s="11">
        <v>19746700.579999998</v>
      </c>
      <c r="F55" s="11">
        <v>19645727.859999999</v>
      </c>
      <c r="G55" s="11">
        <f t="shared" si="2"/>
        <v>149955935.67000002</v>
      </c>
    </row>
    <row r="56" spans="1:7">
      <c r="A56" s="56" t="s">
        <v>60</v>
      </c>
      <c r="B56" s="57">
        <v>0</v>
      </c>
      <c r="C56" s="57">
        <v>0</v>
      </c>
      <c r="D56" s="57">
        <v>0</v>
      </c>
      <c r="E56" s="57">
        <v>0</v>
      </c>
      <c r="F56" s="57">
        <v>0</v>
      </c>
      <c r="G56" s="57">
        <f t="shared" si="2"/>
        <v>0</v>
      </c>
    </row>
    <row r="57" spans="1:7" ht="57" customHeight="1">
      <c r="A57" s="46" t="s">
        <v>183</v>
      </c>
      <c r="B57" s="47"/>
      <c r="C57" s="47"/>
      <c r="D57" s="47"/>
      <c r="E57" s="47"/>
      <c r="F57" s="47"/>
      <c r="G57" s="48"/>
    </row>
    <row r="58" spans="1:7">
      <c r="A58" s="2"/>
      <c r="B58" s="49" t="s">
        <v>0</v>
      </c>
      <c r="C58" s="49"/>
      <c r="D58" s="49"/>
      <c r="E58" s="49"/>
      <c r="F58" s="49"/>
      <c r="G58" s="2"/>
    </row>
    <row r="59" spans="1:7" ht="22.5">
      <c r="A59" s="3" t="s">
        <v>1</v>
      </c>
      <c r="B59" s="45" t="s">
        <v>2</v>
      </c>
      <c r="C59" s="5" t="s">
        <v>3</v>
      </c>
      <c r="D59" s="45" t="s">
        <v>4</v>
      </c>
      <c r="E59" s="45" t="s">
        <v>5</v>
      </c>
      <c r="F59" s="45" t="s">
        <v>6</v>
      </c>
      <c r="G59" s="3" t="s">
        <v>7</v>
      </c>
    </row>
    <row r="60" spans="1:7">
      <c r="A60" s="8" t="s">
        <v>61</v>
      </c>
      <c r="B60" s="9">
        <f>SUM(B61:B68)</f>
        <v>23760000</v>
      </c>
      <c r="C60" s="9">
        <f t="shared" ref="C60:F60" si="8">SUM(C61:C68)</f>
        <v>36078266.93</v>
      </c>
      <c r="D60" s="9">
        <f t="shared" si="8"/>
        <v>59838266.93</v>
      </c>
      <c r="E60" s="9">
        <f t="shared" si="8"/>
        <v>0</v>
      </c>
      <c r="F60" s="9">
        <f t="shared" si="8"/>
        <v>0</v>
      </c>
      <c r="G60" s="9">
        <f t="shared" si="2"/>
        <v>59838266.93</v>
      </c>
    </row>
    <row r="61" spans="1:7">
      <c r="A61" s="10" t="s">
        <v>62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63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64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65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66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10" t="s">
        <v>67</v>
      </c>
      <c r="B66" s="11"/>
      <c r="C66" s="11"/>
      <c r="D66" s="11"/>
      <c r="E66" s="11"/>
      <c r="F66" s="11"/>
      <c r="G66" s="11">
        <f t="shared" si="2"/>
        <v>0</v>
      </c>
    </row>
    <row r="67" spans="1:7">
      <c r="A67" s="10" t="s">
        <v>68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69</v>
      </c>
      <c r="B68" s="11">
        <v>23760000</v>
      </c>
      <c r="C68" s="11">
        <v>36078266.93</v>
      </c>
      <c r="D68" s="11">
        <v>59838266.93</v>
      </c>
      <c r="E68" s="11">
        <v>0</v>
      </c>
      <c r="F68" s="11">
        <v>0</v>
      </c>
      <c r="G68" s="11">
        <v>0</v>
      </c>
    </row>
    <row r="69" spans="1:7">
      <c r="A69" s="8" t="s">
        <v>70</v>
      </c>
      <c r="B69" s="9">
        <f>SUM(B70:B72)</f>
        <v>0</v>
      </c>
      <c r="C69" s="9">
        <f t="shared" ref="C69:F69" si="9">SUM(C70:C72)</f>
        <v>0</v>
      </c>
      <c r="D69" s="9">
        <f t="shared" si="9"/>
        <v>0</v>
      </c>
      <c r="E69" s="9">
        <f t="shared" si="9"/>
        <v>0</v>
      </c>
      <c r="F69" s="9">
        <f t="shared" si="9"/>
        <v>0</v>
      </c>
      <c r="G69" s="9">
        <f t="shared" si="2"/>
        <v>0</v>
      </c>
    </row>
    <row r="70" spans="1:7">
      <c r="A70" s="10" t="s">
        <v>71</v>
      </c>
      <c r="B70" s="11"/>
      <c r="C70" s="11"/>
      <c r="D70" s="11"/>
      <c r="E70" s="11"/>
      <c r="F70" s="11"/>
      <c r="G70" s="11">
        <f t="shared" si="2"/>
        <v>0</v>
      </c>
    </row>
    <row r="71" spans="1:7">
      <c r="A71" s="10" t="s">
        <v>72</v>
      </c>
      <c r="B71" s="11"/>
      <c r="C71" s="11"/>
      <c r="D71" s="11"/>
      <c r="E71" s="11"/>
      <c r="F71" s="11"/>
      <c r="G71" s="11">
        <f t="shared" si="2"/>
        <v>0</v>
      </c>
    </row>
    <row r="72" spans="1:7">
      <c r="A72" s="10" t="s">
        <v>73</v>
      </c>
      <c r="B72" s="11"/>
      <c r="C72" s="11"/>
      <c r="D72" s="11"/>
      <c r="E72" s="11"/>
      <c r="F72" s="11"/>
      <c r="G72" s="11">
        <f t="shared" si="2"/>
        <v>0</v>
      </c>
    </row>
    <row r="73" spans="1:7">
      <c r="A73" s="8" t="s">
        <v>74</v>
      </c>
      <c r="B73" s="9">
        <f>SUM(B74:B80)</f>
        <v>0</v>
      </c>
      <c r="C73" s="9">
        <f t="shared" ref="C73:F73" si="10">SUM(C74:C80)</f>
        <v>0</v>
      </c>
      <c r="D73" s="9">
        <f t="shared" si="10"/>
        <v>0</v>
      </c>
      <c r="E73" s="9">
        <f t="shared" si="10"/>
        <v>0</v>
      </c>
      <c r="F73" s="9">
        <f t="shared" si="10"/>
        <v>0</v>
      </c>
      <c r="G73" s="9">
        <f t="shared" si="2"/>
        <v>0</v>
      </c>
    </row>
    <row r="74" spans="1:7">
      <c r="A74" s="10" t="s">
        <v>75</v>
      </c>
      <c r="B74" s="11"/>
      <c r="C74" s="11"/>
      <c r="D74" s="11"/>
      <c r="E74" s="11"/>
      <c r="F74" s="11"/>
      <c r="G74" s="11">
        <f t="shared" ref="G74:G80" si="11">D74-E74</f>
        <v>0</v>
      </c>
    </row>
    <row r="75" spans="1:7">
      <c r="A75" s="10" t="s">
        <v>76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77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78</v>
      </c>
      <c r="B77" s="11"/>
      <c r="C77" s="11"/>
      <c r="D77" s="11"/>
      <c r="E77" s="11"/>
      <c r="F77" s="11"/>
      <c r="G77" s="11">
        <f t="shared" si="11"/>
        <v>0</v>
      </c>
    </row>
    <row r="78" spans="1:7">
      <c r="A78" s="10" t="s">
        <v>79</v>
      </c>
      <c r="B78" s="11"/>
      <c r="C78" s="11"/>
      <c r="D78" s="11"/>
      <c r="E78" s="11"/>
      <c r="F78" s="11"/>
      <c r="G78" s="11">
        <f t="shared" si="11"/>
        <v>0</v>
      </c>
    </row>
    <row r="79" spans="1:7">
      <c r="A79" s="10" t="s">
        <v>80</v>
      </c>
      <c r="B79" s="11"/>
      <c r="C79" s="11"/>
      <c r="D79" s="11"/>
      <c r="E79" s="11"/>
      <c r="F79" s="11"/>
      <c r="G79" s="11">
        <f t="shared" si="11"/>
        <v>0</v>
      </c>
    </row>
    <row r="80" spans="1:7">
      <c r="A80" s="10" t="s">
        <v>81</v>
      </c>
      <c r="B80" s="11"/>
      <c r="C80" s="11"/>
      <c r="D80" s="11"/>
      <c r="E80" s="11"/>
      <c r="F80" s="11"/>
      <c r="G80" s="11">
        <f t="shared" si="11"/>
        <v>0</v>
      </c>
    </row>
    <row r="81" spans="1:7" ht="5.0999999999999996" customHeight="1">
      <c r="A81" s="12"/>
      <c r="B81" s="13"/>
      <c r="C81" s="13"/>
      <c r="D81" s="13"/>
      <c r="E81" s="13"/>
      <c r="F81" s="13"/>
      <c r="G81" s="13"/>
    </row>
    <row r="82" spans="1:7">
      <c r="A82" s="12" t="s">
        <v>82</v>
      </c>
      <c r="B82" s="13">
        <f>B83+B91+B101+B111+B124+B134+B138+B147+B151</f>
        <v>0</v>
      </c>
      <c r="C82" s="13">
        <f t="shared" ref="C82:G82" si="12">C83+C91+C101+C111+C124+C134+C138+C147+C151</f>
        <v>0</v>
      </c>
      <c r="D82" s="13">
        <f t="shared" si="12"/>
        <v>0</v>
      </c>
      <c r="E82" s="13">
        <f t="shared" si="12"/>
        <v>0</v>
      </c>
      <c r="F82" s="13">
        <f t="shared" si="12"/>
        <v>0</v>
      </c>
      <c r="G82" s="13">
        <f t="shared" si="12"/>
        <v>0</v>
      </c>
    </row>
    <row r="83" spans="1:7">
      <c r="A83" s="14" t="s">
        <v>9</v>
      </c>
      <c r="B83" s="13">
        <f>SUM(B84:B90)</f>
        <v>0</v>
      </c>
      <c r="C83" s="13">
        <f t="shared" ref="C83:G83" si="13">SUM(C84:C90)</f>
        <v>0</v>
      </c>
      <c r="D83" s="13">
        <f t="shared" si="13"/>
        <v>0</v>
      </c>
      <c r="E83" s="13">
        <f t="shared" si="13"/>
        <v>0</v>
      </c>
      <c r="F83" s="13">
        <f t="shared" si="13"/>
        <v>0</v>
      </c>
      <c r="G83" s="13">
        <f t="shared" si="13"/>
        <v>0</v>
      </c>
    </row>
    <row r="84" spans="1:7">
      <c r="A84" s="15" t="s">
        <v>10</v>
      </c>
      <c r="B84" s="11"/>
      <c r="C84" s="11"/>
      <c r="D84" s="11"/>
      <c r="E84" s="11"/>
      <c r="F84" s="11"/>
      <c r="G84" s="16">
        <f t="shared" ref="G84:G150" si="14">D84-E84</f>
        <v>0</v>
      </c>
    </row>
    <row r="85" spans="1:7">
      <c r="A85" s="15" t="s">
        <v>11</v>
      </c>
      <c r="B85" s="11"/>
      <c r="C85" s="11"/>
      <c r="D85" s="11"/>
      <c r="E85" s="11"/>
      <c r="F85" s="11"/>
      <c r="G85" s="16">
        <f t="shared" si="14"/>
        <v>0</v>
      </c>
    </row>
    <row r="86" spans="1:7">
      <c r="A86" s="15" t="s">
        <v>12</v>
      </c>
      <c r="B86" s="11"/>
      <c r="C86" s="11"/>
      <c r="D86" s="11"/>
      <c r="E86" s="11"/>
      <c r="F86" s="11"/>
      <c r="G86" s="16">
        <f t="shared" si="14"/>
        <v>0</v>
      </c>
    </row>
    <row r="87" spans="1:7">
      <c r="A87" s="15" t="s">
        <v>13</v>
      </c>
      <c r="B87" s="11"/>
      <c r="C87" s="11"/>
      <c r="D87" s="11"/>
      <c r="E87" s="11"/>
      <c r="F87" s="11"/>
      <c r="G87" s="16">
        <f t="shared" si="14"/>
        <v>0</v>
      </c>
    </row>
    <row r="88" spans="1:7">
      <c r="A88" s="15" t="s">
        <v>14</v>
      </c>
      <c r="B88" s="11"/>
      <c r="C88" s="11"/>
      <c r="D88" s="11"/>
      <c r="E88" s="11"/>
      <c r="F88" s="11"/>
      <c r="G88" s="16">
        <f t="shared" si="14"/>
        <v>0</v>
      </c>
    </row>
    <row r="89" spans="1:7">
      <c r="A89" s="15" t="s">
        <v>15</v>
      </c>
      <c r="B89" s="11"/>
      <c r="C89" s="11"/>
      <c r="D89" s="11"/>
      <c r="E89" s="11"/>
      <c r="F89" s="11"/>
      <c r="G89" s="16">
        <f t="shared" si="14"/>
        <v>0</v>
      </c>
    </row>
    <row r="90" spans="1:7">
      <c r="A90" s="15" t="s">
        <v>16</v>
      </c>
      <c r="B90" s="11"/>
      <c r="C90" s="11"/>
      <c r="D90" s="11"/>
      <c r="E90" s="11"/>
      <c r="F90" s="11"/>
      <c r="G90" s="16">
        <f t="shared" si="14"/>
        <v>0</v>
      </c>
    </row>
    <row r="91" spans="1:7">
      <c r="A91" s="14" t="s">
        <v>17</v>
      </c>
      <c r="B91" s="13">
        <f>SUM(B92:B100)</f>
        <v>0</v>
      </c>
      <c r="C91" s="13">
        <f t="shared" ref="C91:F91" si="15">SUM(C92:C100)</f>
        <v>0</v>
      </c>
      <c r="D91" s="13">
        <f t="shared" si="15"/>
        <v>0</v>
      </c>
      <c r="E91" s="13">
        <f t="shared" si="15"/>
        <v>0</v>
      </c>
      <c r="F91" s="13">
        <f t="shared" si="15"/>
        <v>0</v>
      </c>
      <c r="G91" s="13">
        <f t="shared" si="14"/>
        <v>0</v>
      </c>
    </row>
    <row r="92" spans="1:7">
      <c r="A92" s="15" t="s">
        <v>18</v>
      </c>
      <c r="B92" s="11"/>
      <c r="C92" s="11"/>
      <c r="D92" s="11"/>
      <c r="E92" s="11"/>
      <c r="F92" s="11"/>
      <c r="G92" s="16">
        <f t="shared" si="14"/>
        <v>0</v>
      </c>
    </row>
    <row r="93" spans="1:7">
      <c r="A93" s="15" t="s">
        <v>19</v>
      </c>
      <c r="B93" s="11"/>
      <c r="C93" s="11"/>
      <c r="D93" s="11"/>
      <c r="E93" s="11"/>
      <c r="F93" s="11"/>
      <c r="G93" s="16">
        <f t="shared" si="14"/>
        <v>0</v>
      </c>
    </row>
    <row r="94" spans="1:7">
      <c r="A94" s="15" t="s">
        <v>20</v>
      </c>
      <c r="B94" s="11"/>
      <c r="C94" s="11"/>
      <c r="D94" s="11"/>
      <c r="E94" s="11"/>
      <c r="F94" s="11"/>
      <c r="G94" s="16">
        <f t="shared" si="14"/>
        <v>0</v>
      </c>
    </row>
    <row r="95" spans="1:7">
      <c r="A95" s="15" t="s">
        <v>21</v>
      </c>
      <c r="B95" s="11"/>
      <c r="C95" s="11"/>
      <c r="D95" s="11"/>
      <c r="E95" s="11"/>
      <c r="F95" s="11"/>
      <c r="G95" s="16">
        <f t="shared" si="14"/>
        <v>0</v>
      </c>
    </row>
    <row r="96" spans="1:7">
      <c r="A96" s="15" t="s">
        <v>22</v>
      </c>
      <c r="B96" s="11"/>
      <c r="C96" s="11"/>
      <c r="D96" s="11"/>
      <c r="E96" s="11"/>
      <c r="F96" s="11"/>
      <c r="G96" s="16">
        <f t="shared" si="14"/>
        <v>0</v>
      </c>
    </row>
    <row r="97" spans="1:7">
      <c r="A97" s="15" t="s">
        <v>23</v>
      </c>
      <c r="B97" s="11"/>
      <c r="C97" s="11"/>
      <c r="D97" s="11"/>
      <c r="E97" s="11"/>
      <c r="F97" s="11"/>
      <c r="G97" s="16">
        <f t="shared" si="14"/>
        <v>0</v>
      </c>
    </row>
    <row r="98" spans="1:7">
      <c r="A98" s="15" t="s">
        <v>24</v>
      </c>
      <c r="B98" s="11"/>
      <c r="C98" s="11"/>
      <c r="D98" s="11"/>
      <c r="E98" s="11"/>
      <c r="F98" s="11"/>
      <c r="G98" s="16">
        <f t="shared" si="14"/>
        <v>0</v>
      </c>
    </row>
    <row r="99" spans="1:7">
      <c r="A99" s="15" t="s">
        <v>25</v>
      </c>
      <c r="B99" s="11"/>
      <c r="C99" s="11"/>
      <c r="D99" s="11"/>
      <c r="E99" s="11"/>
      <c r="F99" s="11"/>
      <c r="G99" s="16">
        <f t="shared" si="14"/>
        <v>0</v>
      </c>
    </row>
    <row r="100" spans="1:7">
      <c r="A100" s="15" t="s">
        <v>26</v>
      </c>
      <c r="B100" s="11"/>
      <c r="C100" s="11"/>
      <c r="D100" s="11"/>
      <c r="E100" s="11"/>
      <c r="F100" s="11"/>
      <c r="G100" s="16">
        <f t="shared" si="14"/>
        <v>0</v>
      </c>
    </row>
    <row r="101" spans="1:7">
      <c r="A101" s="14" t="s">
        <v>27</v>
      </c>
      <c r="B101" s="13">
        <f>SUM(B102:B110)</f>
        <v>0</v>
      </c>
      <c r="C101" s="13">
        <f t="shared" ref="C101:F101" si="16">SUM(C102:C110)</f>
        <v>0</v>
      </c>
      <c r="D101" s="13">
        <f t="shared" si="16"/>
        <v>0</v>
      </c>
      <c r="E101" s="13">
        <f t="shared" si="16"/>
        <v>0</v>
      </c>
      <c r="F101" s="13">
        <f t="shared" si="16"/>
        <v>0</v>
      </c>
      <c r="G101" s="13">
        <f t="shared" si="14"/>
        <v>0</v>
      </c>
    </row>
    <row r="102" spans="1:7">
      <c r="A102" s="15" t="s">
        <v>28</v>
      </c>
      <c r="B102" s="11"/>
      <c r="C102" s="11"/>
      <c r="D102" s="11"/>
      <c r="E102" s="11"/>
      <c r="F102" s="11"/>
      <c r="G102" s="16">
        <f t="shared" si="14"/>
        <v>0</v>
      </c>
    </row>
    <row r="103" spans="1:7">
      <c r="A103" s="15" t="s">
        <v>29</v>
      </c>
      <c r="B103" s="11"/>
      <c r="C103" s="11"/>
      <c r="D103" s="11"/>
      <c r="E103" s="11"/>
      <c r="F103" s="11"/>
      <c r="G103" s="16">
        <f t="shared" si="14"/>
        <v>0</v>
      </c>
    </row>
    <row r="104" spans="1:7">
      <c r="A104" s="15" t="s">
        <v>30</v>
      </c>
      <c r="B104" s="11"/>
      <c r="C104" s="11"/>
      <c r="D104" s="11"/>
      <c r="E104" s="11"/>
      <c r="F104" s="11"/>
      <c r="G104" s="16">
        <f t="shared" si="14"/>
        <v>0</v>
      </c>
    </row>
    <row r="105" spans="1:7">
      <c r="A105" s="15" t="s">
        <v>31</v>
      </c>
      <c r="B105" s="11"/>
      <c r="C105" s="11"/>
      <c r="D105" s="11"/>
      <c r="E105" s="11"/>
      <c r="F105" s="11"/>
      <c r="G105" s="16">
        <f t="shared" si="14"/>
        <v>0</v>
      </c>
    </row>
    <row r="106" spans="1:7">
      <c r="A106" s="15" t="s">
        <v>32</v>
      </c>
      <c r="B106" s="11"/>
      <c r="C106" s="11"/>
      <c r="D106" s="11"/>
      <c r="E106" s="11"/>
      <c r="F106" s="11"/>
      <c r="G106" s="16">
        <f t="shared" si="14"/>
        <v>0</v>
      </c>
    </row>
    <row r="107" spans="1:7">
      <c r="A107" s="15" t="s">
        <v>33</v>
      </c>
      <c r="B107" s="11"/>
      <c r="C107" s="11"/>
      <c r="D107" s="11"/>
      <c r="E107" s="11"/>
      <c r="F107" s="11"/>
      <c r="G107" s="16">
        <f t="shared" si="14"/>
        <v>0</v>
      </c>
    </row>
    <row r="108" spans="1:7">
      <c r="A108" s="15" t="s">
        <v>34</v>
      </c>
      <c r="B108" s="11"/>
      <c r="C108" s="11"/>
      <c r="D108" s="11"/>
      <c r="E108" s="11"/>
      <c r="F108" s="11"/>
      <c r="G108" s="16">
        <f t="shared" si="14"/>
        <v>0</v>
      </c>
    </row>
    <row r="109" spans="1:7">
      <c r="A109" s="15" t="s">
        <v>35</v>
      </c>
      <c r="B109" s="11"/>
      <c r="C109" s="11"/>
      <c r="D109" s="11"/>
      <c r="E109" s="11"/>
      <c r="F109" s="11"/>
      <c r="G109" s="16">
        <f t="shared" si="14"/>
        <v>0</v>
      </c>
    </row>
    <row r="110" spans="1:7">
      <c r="A110" s="15" t="s">
        <v>36</v>
      </c>
      <c r="B110" s="11"/>
      <c r="C110" s="11"/>
      <c r="D110" s="11"/>
      <c r="E110" s="11"/>
      <c r="F110" s="11"/>
      <c r="G110" s="16">
        <f t="shared" si="14"/>
        <v>0</v>
      </c>
    </row>
    <row r="111" spans="1:7">
      <c r="A111" s="14" t="s">
        <v>37</v>
      </c>
      <c r="B111" s="13">
        <f>SUM(B112:B123)</f>
        <v>0</v>
      </c>
      <c r="C111" s="13">
        <f t="shared" ref="C111:F111" si="17">SUM(C112:C123)</f>
        <v>0</v>
      </c>
      <c r="D111" s="13">
        <f t="shared" si="17"/>
        <v>0</v>
      </c>
      <c r="E111" s="13">
        <f t="shared" si="17"/>
        <v>0</v>
      </c>
      <c r="F111" s="13">
        <f t="shared" si="17"/>
        <v>0</v>
      </c>
      <c r="G111" s="13">
        <f t="shared" si="14"/>
        <v>0</v>
      </c>
    </row>
    <row r="112" spans="1:7">
      <c r="A112" s="15" t="s">
        <v>38</v>
      </c>
      <c r="B112" s="16"/>
      <c r="C112" s="16"/>
      <c r="D112" s="16"/>
      <c r="E112" s="16"/>
      <c r="F112" s="16"/>
      <c r="G112" s="16">
        <f t="shared" si="14"/>
        <v>0</v>
      </c>
    </row>
    <row r="113" spans="1:7">
      <c r="A113" s="58" t="s">
        <v>39</v>
      </c>
      <c r="B113" s="18"/>
      <c r="C113" s="18"/>
      <c r="D113" s="18"/>
      <c r="E113" s="18"/>
      <c r="F113" s="18"/>
      <c r="G113" s="18">
        <f t="shared" si="14"/>
        <v>0</v>
      </c>
    </row>
    <row r="114" spans="1:7" ht="56.25" customHeight="1">
      <c r="A114" s="46">
        <v>0</v>
      </c>
      <c r="B114" s="47"/>
      <c r="C114" s="47"/>
      <c r="D114" s="47"/>
      <c r="E114" s="47"/>
      <c r="F114" s="47"/>
      <c r="G114" s="48"/>
    </row>
    <row r="115" spans="1:7">
      <c r="A115" s="2"/>
      <c r="B115" s="49" t="s">
        <v>0</v>
      </c>
      <c r="C115" s="49"/>
      <c r="D115" s="49"/>
      <c r="E115" s="49"/>
      <c r="F115" s="49"/>
      <c r="G115" s="2"/>
    </row>
    <row r="116" spans="1:7" ht="22.5">
      <c r="A116" s="3" t="s">
        <v>1</v>
      </c>
      <c r="B116" s="45" t="s">
        <v>2</v>
      </c>
      <c r="C116" s="5" t="s">
        <v>3</v>
      </c>
      <c r="D116" s="45" t="s">
        <v>4</v>
      </c>
      <c r="E116" s="45" t="s">
        <v>5</v>
      </c>
      <c r="F116" s="45" t="s">
        <v>6</v>
      </c>
      <c r="G116" s="3" t="s">
        <v>7</v>
      </c>
    </row>
    <row r="117" spans="1:7">
      <c r="A117" s="15" t="s">
        <v>40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5" t="s">
        <v>41</v>
      </c>
      <c r="B118" s="16"/>
      <c r="C118" s="16"/>
      <c r="D118" s="16"/>
      <c r="E118" s="16"/>
      <c r="F118" s="16"/>
      <c r="G118" s="16">
        <f t="shared" si="14"/>
        <v>0</v>
      </c>
    </row>
    <row r="119" spans="1:7">
      <c r="A119" s="15" t="s">
        <v>42</v>
      </c>
      <c r="B119" s="16"/>
      <c r="C119" s="16"/>
      <c r="D119" s="16"/>
      <c r="E119" s="16"/>
      <c r="F119" s="16"/>
      <c r="G119" s="16">
        <f t="shared" si="14"/>
        <v>0</v>
      </c>
    </row>
    <row r="120" spans="1:7">
      <c r="A120" s="15" t="s">
        <v>43</v>
      </c>
      <c r="B120" s="16"/>
      <c r="C120" s="16"/>
      <c r="D120" s="16"/>
      <c r="E120" s="16"/>
      <c r="F120" s="16"/>
      <c r="G120" s="16">
        <f t="shared" si="14"/>
        <v>0</v>
      </c>
    </row>
    <row r="121" spans="1:7">
      <c r="A121" s="15" t="s">
        <v>44</v>
      </c>
      <c r="B121" s="16"/>
      <c r="C121" s="16"/>
      <c r="D121" s="16"/>
      <c r="E121" s="16"/>
      <c r="F121" s="16"/>
      <c r="G121" s="16">
        <f t="shared" si="14"/>
        <v>0</v>
      </c>
    </row>
    <row r="122" spans="1:7">
      <c r="A122" s="15" t="s">
        <v>45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46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4" t="s">
        <v>47</v>
      </c>
      <c r="B124" s="13">
        <f>SUM(B125:B133)</f>
        <v>0</v>
      </c>
      <c r="C124" s="13">
        <f t="shared" ref="C124:F124" si="18">SUM(C125:C133)</f>
        <v>0</v>
      </c>
      <c r="D124" s="13">
        <f t="shared" si="18"/>
        <v>0</v>
      </c>
      <c r="E124" s="13">
        <f t="shared" si="18"/>
        <v>0</v>
      </c>
      <c r="F124" s="13">
        <f t="shared" si="18"/>
        <v>0</v>
      </c>
      <c r="G124" s="13">
        <f t="shared" si="14"/>
        <v>0</v>
      </c>
    </row>
    <row r="125" spans="1:7">
      <c r="A125" s="15" t="s">
        <v>48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49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50</v>
      </c>
      <c r="B127" s="16"/>
      <c r="C127" s="16"/>
      <c r="D127" s="16"/>
      <c r="E127" s="16"/>
      <c r="F127" s="16"/>
      <c r="G127" s="16">
        <f t="shared" si="14"/>
        <v>0</v>
      </c>
    </row>
    <row r="128" spans="1:7">
      <c r="A128" s="15" t="s">
        <v>51</v>
      </c>
      <c r="B128" s="16"/>
      <c r="C128" s="16"/>
      <c r="D128" s="16"/>
      <c r="E128" s="16"/>
      <c r="F128" s="16"/>
      <c r="G128" s="16">
        <f t="shared" si="14"/>
        <v>0</v>
      </c>
    </row>
    <row r="129" spans="1:7">
      <c r="A129" s="15" t="s">
        <v>52</v>
      </c>
      <c r="B129" s="16"/>
      <c r="C129" s="16"/>
      <c r="D129" s="16"/>
      <c r="E129" s="16"/>
      <c r="F129" s="16"/>
      <c r="G129" s="16">
        <f t="shared" si="14"/>
        <v>0</v>
      </c>
    </row>
    <row r="130" spans="1:7">
      <c r="A130" s="15" t="s">
        <v>53</v>
      </c>
      <c r="B130" s="16"/>
      <c r="C130" s="16"/>
      <c r="D130" s="16"/>
      <c r="E130" s="16"/>
      <c r="F130" s="16"/>
      <c r="G130" s="16">
        <f t="shared" si="14"/>
        <v>0</v>
      </c>
    </row>
    <row r="131" spans="1:7">
      <c r="A131" s="15" t="s">
        <v>54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5" t="s">
        <v>55</v>
      </c>
      <c r="B132" s="16"/>
      <c r="C132" s="16"/>
      <c r="D132" s="16"/>
      <c r="E132" s="16"/>
      <c r="F132" s="16"/>
      <c r="G132" s="16">
        <f t="shared" si="14"/>
        <v>0</v>
      </c>
    </row>
    <row r="133" spans="1:7">
      <c r="A133" s="15" t="s">
        <v>56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4" t="s">
        <v>57</v>
      </c>
      <c r="B134" s="13">
        <f>SUM(B135:B137)</f>
        <v>0</v>
      </c>
      <c r="C134" s="13">
        <f t="shared" ref="C134:F134" si="19">SUM(C135:C137)</f>
        <v>0</v>
      </c>
      <c r="D134" s="13">
        <f t="shared" si="19"/>
        <v>0</v>
      </c>
      <c r="E134" s="13">
        <f t="shared" si="19"/>
        <v>0</v>
      </c>
      <c r="F134" s="13">
        <f t="shared" si="19"/>
        <v>0</v>
      </c>
      <c r="G134" s="13">
        <f t="shared" si="14"/>
        <v>0</v>
      </c>
    </row>
    <row r="135" spans="1:7">
      <c r="A135" s="15" t="s">
        <v>58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59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60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4" t="s">
        <v>61</v>
      </c>
      <c r="B138" s="13">
        <f>SUM(B139:B146)</f>
        <v>0</v>
      </c>
      <c r="C138" s="13">
        <f t="shared" ref="C138:F138" si="20">SUM(C139:C146)</f>
        <v>0</v>
      </c>
      <c r="D138" s="13">
        <f t="shared" si="20"/>
        <v>0</v>
      </c>
      <c r="E138" s="13">
        <f t="shared" si="20"/>
        <v>0</v>
      </c>
      <c r="F138" s="13">
        <f t="shared" si="20"/>
        <v>0</v>
      </c>
      <c r="G138" s="13">
        <f t="shared" si="14"/>
        <v>0</v>
      </c>
    </row>
    <row r="139" spans="1:7">
      <c r="A139" s="15" t="s">
        <v>62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63</v>
      </c>
      <c r="B140" s="16"/>
      <c r="C140" s="16"/>
      <c r="D140" s="16"/>
      <c r="E140" s="16"/>
      <c r="F140" s="16"/>
      <c r="G140" s="16">
        <f t="shared" si="14"/>
        <v>0</v>
      </c>
    </row>
    <row r="141" spans="1:7">
      <c r="A141" s="15" t="s">
        <v>64</v>
      </c>
      <c r="B141" s="16"/>
      <c r="C141" s="16"/>
      <c r="D141" s="16"/>
      <c r="E141" s="16"/>
      <c r="F141" s="16"/>
      <c r="G141" s="16">
        <f t="shared" si="14"/>
        <v>0</v>
      </c>
    </row>
    <row r="142" spans="1:7">
      <c r="A142" s="15" t="s">
        <v>65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66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67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5" t="s">
        <v>68</v>
      </c>
      <c r="B145" s="16"/>
      <c r="C145" s="16"/>
      <c r="D145" s="16"/>
      <c r="E145" s="16"/>
      <c r="F145" s="16"/>
      <c r="G145" s="16">
        <f t="shared" si="14"/>
        <v>0</v>
      </c>
    </row>
    <row r="146" spans="1:7">
      <c r="A146" s="15" t="s">
        <v>69</v>
      </c>
      <c r="B146" s="16"/>
      <c r="C146" s="16"/>
      <c r="D146" s="16"/>
      <c r="E146" s="16"/>
      <c r="F146" s="16"/>
      <c r="G146" s="16">
        <f t="shared" si="14"/>
        <v>0</v>
      </c>
    </row>
    <row r="147" spans="1:7">
      <c r="A147" s="14" t="s">
        <v>70</v>
      </c>
      <c r="B147" s="13">
        <f>SUM(B148:B150)</f>
        <v>0</v>
      </c>
      <c r="C147" s="13">
        <f t="shared" ref="C147:F147" si="21">SUM(C148:C150)</f>
        <v>0</v>
      </c>
      <c r="D147" s="13">
        <f t="shared" si="21"/>
        <v>0</v>
      </c>
      <c r="E147" s="13">
        <f t="shared" si="21"/>
        <v>0</v>
      </c>
      <c r="F147" s="13">
        <f t="shared" si="21"/>
        <v>0</v>
      </c>
      <c r="G147" s="13">
        <f t="shared" si="14"/>
        <v>0</v>
      </c>
    </row>
    <row r="148" spans="1:7">
      <c r="A148" s="15" t="s">
        <v>71</v>
      </c>
      <c r="B148" s="16"/>
      <c r="C148" s="16"/>
      <c r="D148" s="16"/>
      <c r="E148" s="16"/>
      <c r="F148" s="16"/>
      <c r="G148" s="16">
        <f t="shared" si="14"/>
        <v>0</v>
      </c>
    </row>
    <row r="149" spans="1:7">
      <c r="A149" s="15" t="s">
        <v>72</v>
      </c>
      <c r="B149" s="16"/>
      <c r="C149" s="16"/>
      <c r="D149" s="16"/>
      <c r="E149" s="16"/>
      <c r="F149" s="16"/>
      <c r="G149" s="16">
        <f t="shared" si="14"/>
        <v>0</v>
      </c>
    </row>
    <row r="150" spans="1:7">
      <c r="A150" s="15" t="s">
        <v>73</v>
      </c>
      <c r="B150" s="16"/>
      <c r="C150" s="16"/>
      <c r="D150" s="16"/>
      <c r="E150" s="16"/>
      <c r="F150" s="16"/>
      <c r="G150" s="16">
        <f t="shared" si="14"/>
        <v>0</v>
      </c>
    </row>
    <row r="151" spans="1:7">
      <c r="A151" s="14" t="s">
        <v>74</v>
      </c>
      <c r="B151" s="13">
        <f>SUM(B152:B158)</f>
        <v>0</v>
      </c>
      <c r="C151" s="13">
        <f t="shared" ref="C151:F151" si="22">SUM(C152:C158)</f>
        <v>0</v>
      </c>
      <c r="D151" s="13">
        <f t="shared" si="22"/>
        <v>0</v>
      </c>
      <c r="E151" s="13">
        <f t="shared" si="22"/>
        <v>0</v>
      </c>
      <c r="F151" s="13">
        <f t="shared" si="22"/>
        <v>0</v>
      </c>
      <c r="G151" s="13">
        <f t="shared" ref="G151:G158" si="23">D151-E151</f>
        <v>0</v>
      </c>
    </row>
    <row r="152" spans="1:7">
      <c r="A152" s="15" t="s">
        <v>75</v>
      </c>
      <c r="B152" s="16"/>
      <c r="C152" s="16"/>
      <c r="D152" s="16"/>
      <c r="E152" s="16"/>
      <c r="F152" s="16"/>
      <c r="G152" s="16">
        <f t="shared" si="23"/>
        <v>0</v>
      </c>
    </row>
    <row r="153" spans="1:7">
      <c r="A153" s="15" t="s">
        <v>76</v>
      </c>
      <c r="B153" s="16"/>
      <c r="C153" s="16"/>
      <c r="D153" s="16"/>
      <c r="E153" s="16"/>
      <c r="F153" s="16"/>
      <c r="G153" s="16">
        <f t="shared" si="23"/>
        <v>0</v>
      </c>
    </row>
    <row r="154" spans="1:7">
      <c r="A154" s="15" t="s">
        <v>77</v>
      </c>
      <c r="B154" s="16"/>
      <c r="C154" s="16"/>
      <c r="D154" s="16"/>
      <c r="E154" s="16"/>
      <c r="F154" s="16"/>
      <c r="G154" s="16">
        <f t="shared" si="23"/>
        <v>0</v>
      </c>
    </row>
    <row r="155" spans="1:7">
      <c r="A155" s="15" t="s">
        <v>78</v>
      </c>
      <c r="B155" s="16"/>
      <c r="C155" s="16"/>
      <c r="D155" s="16"/>
      <c r="E155" s="16"/>
      <c r="F155" s="16"/>
      <c r="G155" s="16">
        <f t="shared" si="23"/>
        <v>0</v>
      </c>
    </row>
    <row r="156" spans="1:7">
      <c r="A156" s="15" t="s">
        <v>79</v>
      </c>
      <c r="B156" s="16"/>
      <c r="C156" s="16"/>
      <c r="D156" s="16"/>
      <c r="E156" s="16"/>
      <c r="F156" s="16"/>
      <c r="G156" s="16">
        <f t="shared" si="23"/>
        <v>0</v>
      </c>
    </row>
    <row r="157" spans="1:7">
      <c r="A157" s="15" t="s">
        <v>80</v>
      </c>
      <c r="B157" s="16"/>
      <c r="C157" s="16"/>
      <c r="D157" s="16"/>
      <c r="E157" s="16"/>
      <c r="F157" s="16"/>
      <c r="G157" s="16">
        <f t="shared" si="23"/>
        <v>0</v>
      </c>
    </row>
    <row r="158" spans="1:7">
      <c r="A158" s="15" t="s">
        <v>81</v>
      </c>
      <c r="B158" s="16"/>
      <c r="C158" s="16"/>
      <c r="D158" s="16"/>
      <c r="E158" s="16"/>
      <c r="F158" s="16"/>
      <c r="G158" s="16">
        <f t="shared" si="23"/>
        <v>0</v>
      </c>
    </row>
    <row r="159" spans="1:7" ht="5.0999999999999996" customHeight="1">
      <c r="A159" s="14"/>
      <c r="B159" s="16"/>
      <c r="C159" s="16"/>
      <c r="D159" s="16"/>
      <c r="E159" s="16"/>
      <c r="F159" s="16"/>
      <c r="G159" s="16"/>
    </row>
    <row r="160" spans="1:7">
      <c r="A160" s="12" t="s">
        <v>83</v>
      </c>
      <c r="B160" s="13">
        <f>B4+B82</f>
        <v>1602041508</v>
      </c>
      <c r="C160" s="13">
        <f t="shared" ref="C160:G160" si="24">C4+C82</f>
        <v>231533639.51000002</v>
      </c>
      <c r="D160" s="13">
        <f t="shared" si="24"/>
        <v>1833575147.51</v>
      </c>
      <c r="E160" s="13">
        <f t="shared" si="24"/>
        <v>619110517.80000007</v>
      </c>
      <c r="F160" s="13">
        <f t="shared" si="24"/>
        <v>617903024.09000003</v>
      </c>
      <c r="G160" s="13">
        <f t="shared" si="24"/>
        <v>1214464629.71</v>
      </c>
    </row>
    <row r="161" spans="1:7" ht="5.0999999999999996" customHeight="1">
      <c r="A161" s="17"/>
      <c r="B161" s="18"/>
      <c r="C161" s="18"/>
      <c r="D161" s="18"/>
      <c r="E161" s="18"/>
      <c r="F161" s="18"/>
      <c r="G161" s="18"/>
    </row>
  </sheetData>
  <mergeCells count="6">
    <mergeCell ref="B115:F115"/>
    <mergeCell ref="A1:G1"/>
    <mergeCell ref="B2:F2"/>
    <mergeCell ref="A57:G57"/>
    <mergeCell ref="B58:F58"/>
    <mergeCell ref="A114:G114"/>
  </mergeCells>
  <pageMargins left="0.9055118110236221" right="0.70866141732283472" top="0.74803149606299213" bottom="0.74803149606299213" header="0.31496062992125984" footer="0.31496062992125984"/>
  <pageSetup scale="65" orientation="landscape" horizontalDpi="4294967295" verticalDpi="4294967295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19" workbookViewId="0">
      <selection sqref="A1:G1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0" t="s">
        <v>180</v>
      </c>
      <c r="B1" s="51"/>
      <c r="C1" s="51"/>
      <c r="D1" s="51"/>
      <c r="E1" s="51"/>
      <c r="F1" s="51"/>
      <c r="G1" s="52"/>
    </row>
    <row r="2" spans="1:7">
      <c r="A2" s="20"/>
      <c r="B2" s="53" t="s">
        <v>0</v>
      </c>
      <c r="C2" s="53"/>
      <c r="D2" s="53"/>
      <c r="E2" s="53"/>
      <c r="F2" s="53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SUM(B6:B36)</f>
        <v>1602041508</v>
      </c>
      <c r="C5" s="13">
        <f t="shared" ref="C5:G5" si="0">SUM(C6:C36)</f>
        <v>231533639.51000002</v>
      </c>
      <c r="D5" s="13">
        <f t="shared" si="0"/>
        <v>1833575147.51</v>
      </c>
      <c r="E5" s="13">
        <f t="shared" si="0"/>
        <v>619110517.79999995</v>
      </c>
      <c r="F5" s="13">
        <f t="shared" si="0"/>
        <v>617903024.09000003</v>
      </c>
      <c r="G5" s="13">
        <f t="shared" si="0"/>
        <v>1214464629.7100003</v>
      </c>
    </row>
    <row r="6" spans="1:7">
      <c r="A6" s="25" t="s">
        <v>149</v>
      </c>
      <c r="B6" s="13">
        <v>18658005</v>
      </c>
      <c r="C6" s="13">
        <v>-923523.06</v>
      </c>
      <c r="D6" s="13">
        <v>17734481.940000001</v>
      </c>
      <c r="E6" s="13">
        <v>5432403.9900000002</v>
      </c>
      <c r="F6" s="13">
        <v>5370272.4100000001</v>
      </c>
      <c r="G6" s="16">
        <f t="shared" ref="G6:G36" si="1">D6-E6</f>
        <v>12302077.950000001</v>
      </c>
    </row>
    <row r="7" spans="1:7">
      <c r="A7" s="25" t="s">
        <v>150</v>
      </c>
      <c r="B7" s="13">
        <v>4950377</v>
      </c>
      <c r="C7" s="13">
        <v>-113107.36</v>
      </c>
      <c r="D7" s="13">
        <v>4837269.6399999997</v>
      </c>
      <c r="E7" s="13">
        <v>1896749.75</v>
      </c>
      <c r="F7" s="13">
        <v>1896749.75</v>
      </c>
      <c r="G7" s="16">
        <f t="shared" si="1"/>
        <v>2940519.8899999997</v>
      </c>
    </row>
    <row r="8" spans="1:7">
      <c r="A8" s="25" t="s">
        <v>151</v>
      </c>
      <c r="B8" s="13">
        <v>52565843</v>
      </c>
      <c r="C8" s="13">
        <v>2463995.1100000003</v>
      </c>
      <c r="D8" s="13">
        <v>55029838.109999999</v>
      </c>
      <c r="E8" s="13">
        <v>14420279.83</v>
      </c>
      <c r="F8" s="13">
        <v>14416852.83</v>
      </c>
      <c r="G8" s="16">
        <f t="shared" si="1"/>
        <v>40609558.280000001</v>
      </c>
    </row>
    <row r="9" spans="1:7">
      <c r="A9" s="25" t="s">
        <v>152</v>
      </c>
      <c r="B9" s="13">
        <v>8520775</v>
      </c>
      <c r="C9" s="13">
        <v>-33733.24</v>
      </c>
      <c r="D9" s="13">
        <v>8487041.7599999998</v>
      </c>
      <c r="E9" s="13">
        <v>3492977.93</v>
      </c>
      <c r="F9" s="13">
        <v>3492977.93</v>
      </c>
      <c r="G9" s="16">
        <f t="shared" si="1"/>
        <v>4994063.83</v>
      </c>
    </row>
    <row r="10" spans="1:7">
      <c r="A10" s="25" t="s">
        <v>153</v>
      </c>
      <c r="B10" s="13">
        <v>115219764</v>
      </c>
      <c r="C10" s="13">
        <v>-819868.7</v>
      </c>
      <c r="D10" s="13">
        <v>114399895.3</v>
      </c>
      <c r="E10" s="13">
        <v>47392587.229999997</v>
      </c>
      <c r="F10" s="13">
        <v>47361046.009999998</v>
      </c>
      <c r="G10" s="16">
        <f t="shared" si="1"/>
        <v>67007308.07</v>
      </c>
    </row>
    <row r="11" spans="1:7">
      <c r="A11" s="25" t="s">
        <v>154</v>
      </c>
      <c r="B11" s="13">
        <v>96994414</v>
      </c>
      <c r="C11" s="13">
        <v>-1824126.2</v>
      </c>
      <c r="D11" s="13">
        <v>95170287.799999997</v>
      </c>
      <c r="E11" s="13">
        <v>28412296.75</v>
      </c>
      <c r="F11" s="13">
        <v>28363174.370000001</v>
      </c>
      <c r="G11" s="16">
        <f t="shared" si="1"/>
        <v>66757991.049999997</v>
      </c>
    </row>
    <row r="12" spans="1:7">
      <c r="A12" s="25" t="s">
        <v>155</v>
      </c>
      <c r="B12" s="13">
        <v>35562468</v>
      </c>
      <c r="C12" s="13">
        <v>-754682.96</v>
      </c>
      <c r="D12" s="13">
        <v>34807785.039999999</v>
      </c>
      <c r="E12" s="13">
        <v>13506778.9</v>
      </c>
      <c r="F12" s="13">
        <v>13499216.539999999</v>
      </c>
      <c r="G12" s="16">
        <f t="shared" si="1"/>
        <v>21301006.140000001</v>
      </c>
    </row>
    <row r="13" spans="1:7">
      <c r="A13" s="25" t="s">
        <v>156</v>
      </c>
      <c r="B13" s="13">
        <v>172465775</v>
      </c>
      <c r="C13" s="13">
        <v>-1769335.49</v>
      </c>
      <c r="D13" s="13">
        <v>170696439.50999999</v>
      </c>
      <c r="E13" s="13">
        <v>67905597.400000006</v>
      </c>
      <c r="F13" s="13">
        <v>67877554.200000003</v>
      </c>
      <c r="G13" s="16">
        <f t="shared" si="1"/>
        <v>102790842.10999998</v>
      </c>
    </row>
    <row r="14" spans="1:7">
      <c r="A14" s="25" t="s">
        <v>157</v>
      </c>
      <c r="B14" s="13">
        <v>402656982</v>
      </c>
      <c r="C14" s="13">
        <v>22310089.190000001</v>
      </c>
      <c r="D14" s="13">
        <v>424967071.19</v>
      </c>
      <c r="E14" s="13">
        <v>143637709.63</v>
      </c>
      <c r="F14" s="13">
        <v>143635517.59</v>
      </c>
      <c r="G14" s="16">
        <f t="shared" si="1"/>
        <v>281329361.56</v>
      </c>
    </row>
    <row r="15" spans="1:7">
      <c r="A15" s="25" t="s">
        <v>158</v>
      </c>
      <c r="B15" s="13">
        <v>123792208</v>
      </c>
      <c r="C15" s="13">
        <v>976944.7</v>
      </c>
      <c r="D15" s="13">
        <v>124769152.7</v>
      </c>
      <c r="E15" s="13">
        <v>52357114.649999999</v>
      </c>
      <c r="F15" s="13">
        <v>52357114.649999999</v>
      </c>
      <c r="G15" s="16">
        <f t="shared" si="1"/>
        <v>72412038.050000012</v>
      </c>
    </row>
    <row r="16" spans="1:7">
      <c r="A16" s="25" t="s">
        <v>159</v>
      </c>
      <c r="B16" s="13">
        <v>47933563</v>
      </c>
      <c r="C16" s="13">
        <v>-179112.06</v>
      </c>
      <c r="D16" s="13">
        <v>47754450.939999998</v>
      </c>
      <c r="E16" s="13">
        <v>19311446.18</v>
      </c>
      <c r="F16" s="13">
        <v>19310639.98</v>
      </c>
      <c r="G16" s="16">
        <f t="shared" si="1"/>
        <v>28443004.759999998</v>
      </c>
    </row>
    <row r="17" spans="1:7">
      <c r="A17" s="25" t="s">
        <v>160</v>
      </c>
      <c r="B17" s="13">
        <v>214083655</v>
      </c>
      <c r="C17" s="13">
        <v>-21193170.149999999</v>
      </c>
      <c r="D17" s="13">
        <v>192890484.84999999</v>
      </c>
      <c r="E17" s="13">
        <v>69543356.480000004</v>
      </c>
      <c r="F17" s="13">
        <v>69529380.049999997</v>
      </c>
      <c r="G17" s="16">
        <f t="shared" si="1"/>
        <v>123347128.36999999</v>
      </c>
    </row>
    <row r="18" spans="1:7">
      <c r="A18" s="25" t="s">
        <v>161</v>
      </c>
      <c r="B18" s="13">
        <v>103001975</v>
      </c>
      <c r="C18" s="13">
        <v>6179284.3600000003</v>
      </c>
      <c r="D18" s="13">
        <v>109181259.36</v>
      </c>
      <c r="E18" s="13">
        <v>40903201.909999996</v>
      </c>
      <c r="F18" s="13">
        <v>40903201.909999996</v>
      </c>
      <c r="G18" s="16">
        <f t="shared" si="1"/>
        <v>68278057.450000003</v>
      </c>
    </row>
    <row r="19" spans="1:7">
      <c r="A19" s="25" t="s">
        <v>162</v>
      </c>
      <c r="B19" s="13">
        <v>27105857</v>
      </c>
      <c r="C19" s="13">
        <v>-353515.75</v>
      </c>
      <c r="D19" s="13">
        <v>26752341.25</v>
      </c>
      <c r="E19" s="13">
        <v>10795303.890000001</v>
      </c>
      <c r="F19" s="13">
        <v>10795303.890000001</v>
      </c>
      <c r="G19" s="16">
        <f t="shared" si="1"/>
        <v>15957037.359999999</v>
      </c>
    </row>
    <row r="20" spans="1:7">
      <c r="A20" s="25" t="s">
        <v>163</v>
      </c>
      <c r="B20" s="13">
        <v>39623522</v>
      </c>
      <c r="C20" s="13">
        <v>-315049.68</v>
      </c>
      <c r="D20" s="13">
        <v>39308472.32</v>
      </c>
      <c r="E20" s="13">
        <v>15578130.82</v>
      </c>
      <c r="F20" s="13">
        <v>15578130.82</v>
      </c>
      <c r="G20" s="16">
        <f t="shared" si="1"/>
        <v>23730341.5</v>
      </c>
    </row>
    <row r="21" spans="1:7">
      <c r="A21" s="25" t="s">
        <v>164</v>
      </c>
      <c r="B21" s="13">
        <v>6873256</v>
      </c>
      <c r="C21" s="13">
        <v>-27407.82</v>
      </c>
      <c r="D21" s="13">
        <v>6845848.1799999997</v>
      </c>
      <c r="E21" s="13">
        <v>2790472.36</v>
      </c>
      <c r="F21" s="13">
        <v>2790472.36</v>
      </c>
      <c r="G21" s="16">
        <f t="shared" si="1"/>
        <v>4055375.82</v>
      </c>
    </row>
    <row r="22" spans="1:7">
      <c r="A22" s="25" t="s">
        <v>165</v>
      </c>
      <c r="B22" s="13">
        <v>17893307</v>
      </c>
      <c r="C22" s="13">
        <v>867955.18</v>
      </c>
      <c r="D22" s="13">
        <v>18761262.18</v>
      </c>
      <c r="E22" s="13">
        <v>6111492.5199999996</v>
      </c>
      <c r="F22" s="13">
        <v>5987050.6900000004</v>
      </c>
      <c r="G22" s="16">
        <f t="shared" si="1"/>
        <v>12649769.66</v>
      </c>
    </row>
    <row r="23" spans="1:7">
      <c r="A23" s="25" t="s">
        <v>166</v>
      </c>
      <c r="B23" s="13">
        <v>22027513</v>
      </c>
      <c r="C23" s="13">
        <v>-442171.98</v>
      </c>
      <c r="D23" s="13">
        <v>21585341.02</v>
      </c>
      <c r="E23" s="13">
        <v>8062028.9400000004</v>
      </c>
      <c r="F23" s="13">
        <v>8062028.9400000004</v>
      </c>
      <c r="G23" s="16">
        <f t="shared" si="1"/>
        <v>13523312.079999998</v>
      </c>
    </row>
    <row r="24" spans="1:7">
      <c r="A24" s="25" t="s">
        <v>167</v>
      </c>
      <c r="B24" s="13">
        <v>6412893</v>
      </c>
      <c r="C24" s="13">
        <v>-80205.69</v>
      </c>
      <c r="D24" s="13">
        <v>6332687.3099999996</v>
      </c>
      <c r="E24" s="13">
        <v>2426307.7400000002</v>
      </c>
      <c r="F24" s="13">
        <v>2426307.7400000002</v>
      </c>
      <c r="G24" s="16">
        <f t="shared" si="1"/>
        <v>3906379.5699999994</v>
      </c>
    </row>
    <row r="25" spans="1:7">
      <c r="A25" s="25" t="s">
        <v>168</v>
      </c>
      <c r="B25" s="13">
        <v>6474847</v>
      </c>
      <c r="C25" s="13">
        <v>-830079.15</v>
      </c>
      <c r="D25" s="13">
        <v>5644767.8499999996</v>
      </c>
      <c r="E25" s="13">
        <v>2308660.5499999998</v>
      </c>
      <c r="F25" s="13">
        <v>2308660.5499999998</v>
      </c>
      <c r="G25" s="16">
        <f t="shared" si="1"/>
        <v>3336107.3</v>
      </c>
    </row>
    <row r="26" spans="1:7">
      <c r="A26" s="25" t="s">
        <v>169</v>
      </c>
      <c r="B26" s="13">
        <v>3200339</v>
      </c>
      <c r="C26" s="13">
        <v>-18926.05</v>
      </c>
      <c r="D26" s="13">
        <v>3181412.95</v>
      </c>
      <c r="E26" s="13">
        <v>1328742.43</v>
      </c>
      <c r="F26" s="13">
        <v>1328742.43</v>
      </c>
      <c r="G26" s="16">
        <f t="shared" si="1"/>
        <v>1852670.5200000003</v>
      </c>
    </row>
    <row r="27" spans="1:7">
      <c r="A27" s="25" t="s">
        <v>170</v>
      </c>
      <c r="B27" s="13">
        <v>33410512</v>
      </c>
      <c r="C27" s="13">
        <v>-657752.27</v>
      </c>
      <c r="D27" s="13">
        <v>32752759.73</v>
      </c>
      <c r="E27" s="13">
        <v>13021458.460000001</v>
      </c>
      <c r="F27" s="13">
        <v>13021458.460000001</v>
      </c>
      <c r="G27" s="16">
        <f t="shared" si="1"/>
        <v>19731301.27</v>
      </c>
    </row>
    <row r="28" spans="1:7">
      <c r="A28" s="25" t="s">
        <v>171</v>
      </c>
      <c r="B28" s="13">
        <v>15703722</v>
      </c>
      <c r="C28" s="13">
        <v>-4434.2700000000004</v>
      </c>
      <c r="D28" s="13">
        <v>15699287.73</v>
      </c>
      <c r="E28" s="13">
        <v>3280296.54</v>
      </c>
      <c r="F28" s="13">
        <v>2655999.04</v>
      </c>
      <c r="G28" s="16">
        <f t="shared" si="1"/>
        <v>12418991.190000001</v>
      </c>
    </row>
    <row r="29" spans="1:7">
      <c r="A29" s="25" t="s">
        <v>172</v>
      </c>
      <c r="B29" s="13">
        <v>918399</v>
      </c>
      <c r="C29" s="13">
        <v>-189.25</v>
      </c>
      <c r="D29" s="13">
        <v>918209.75</v>
      </c>
      <c r="E29" s="13">
        <v>379752.64</v>
      </c>
      <c r="F29" s="13">
        <v>379752.64</v>
      </c>
      <c r="G29" s="16">
        <f t="shared" si="1"/>
        <v>538457.11</v>
      </c>
    </row>
    <row r="30" spans="1:7">
      <c r="A30" s="25" t="s">
        <v>173</v>
      </c>
      <c r="B30" s="13">
        <v>377851</v>
      </c>
      <c r="C30" s="13">
        <v>-485.59</v>
      </c>
      <c r="D30" s="13">
        <v>377365.41</v>
      </c>
      <c r="E30" s="13">
        <v>147413.5</v>
      </c>
      <c r="F30" s="13">
        <v>147413.5</v>
      </c>
      <c r="G30" s="16">
        <f t="shared" si="1"/>
        <v>229951.90999999997</v>
      </c>
    </row>
    <row r="31" spans="1:7">
      <c r="A31" s="25" t="s">
        <v>174</v>
      </c>
      <c r="B31" s="13">
        <v>13598087</v>
      </c>
      <c r="C31" s="13">
        <v>-82598.64</v>
      </c>
      <c r="D31" s="13">
        <v>13515488.359999999</v>
      </c>
      <c r="E31" s="13">
        <v>5571362.7300000004</v>
      </c>
      <c r="F31" s="13">
        <v>5571362.7300000004</v>
      </c>
      <c r="G31" s="16">
        <f t="shared" si="1"/>
        <v>7944125.629999999</v>
      </c>
    </row>
    <row r="32" spans="1:7">
      <c r="A32" s="25" t="s">
        <v>175</v>
      </c>
      <c r="B32" s="13">
        <v>8395599</v>
      </c>
      <c r="C32" s="13">
        <v>76518.539999999994</v>
      </c>
      <c r="D32" s="13">
        <v>8472117.5399999991</v>
      </c>
      <c r="E32" s="13">
        <v>3420439.32</v>
      </c>
      <c r="F32" s="13">
        <v>3411140.07</v>
      </c>
      <c r="G32" s="16">
        <f t="shared" si="1"/>
        <v>5051678.2199999988</v>
      </c>
    </row>
    <row r="33" spans="1:7">
      <c r="A33" s="25" t="s">
        <v>176</v>
      </c>
      <c r="B33" s="13">
        <v>0</v>
      </c>
      <c r="C33" s="13">
        <v>109743387.14</v>
      </c>
      <c r="D33" s="13">
        <v>109743387.14</v>
      </c>
      <c r="E33" s="13">
        <v>11423793.890000001</v>
      </c>
      <c r="F33" s="13">
        <v>11173141.17</v>
      </c>
      <c r="G33" s="16">
        <f t="shared" si="1"/>
        <v>98319593.25</v>
      </c>
    </row>
    <row r="34" spans="1:7">
      <c r="A34" s="25" t="s">
        <v>177</v>
      </c>
      <c r="B34" s="13">
        <v>3620000</v>
      </c>
      <c r="C34" s="13">
        <v>86966044.609999999</v>
      </c>
      <c r="D34" s="13">
        <v>90586044.609999999</v>
      </c>
      <c r="E34" s="13">
        <v>5111983.37</v>
      </c>
      <c r="F34" s="13">
        <v>5111983.37</v>
      </c>
      <c r="G34" s="16">
        <f t="shared" si="1"/>
        <v>85474061.239999995</v>
      </c>
    </row>
    <row r="35" spans="1:7">
      <c r="A35" s="25" t="s">
        <v>178</v>
      </c>
      <c r="B35" s="13">
        <v>0</v>
      </c>
      <c r="C35" s="13">
        <v>18339786.640000001</v>
      </c>
      <c r="D35" s="13">
        <v>18339786.640000001</v>
      </c>
      <c r="E35" s="13">
        <v>16601699.73</v>
      </c>
      <c r="F35" s="13">
        <v>16601699.73</v>
      </c>
      <c r="G35" s="16">
        <f t="shared" si="1"/>
        <v>1738086.9100000001</v>
      </c>
    </row>
    <row r="36" spans="1:7">
      <c r="A36" s="26" t="s">
        <v>179</v>
      </c>
      <c r="B36" s="16">
        <v>0</v>
      </c>
      <c r="C36" s="16">
        <v>14033109.4</v>
      </c>
      <c r="D36" s="16">
        <v>14033109.4</v>
      </c>
      <c r="E36" s="16">
        <v>2538677.7400000002</v>
      </c>
      <c r="F36" s="16">
        <v>2538677.7400000002</v>
      </c>
      <c r="G36" s="16">
        <f t="shared" si="1"/>
        <v>11494431.66</v>
      </c>
    </row>
    <row r="37" spans="1:7" ht="5.0999999999999996" customHeight="1">
      <c r="A37" s="26"/>
      <c r="B37" s="16"/>
      <c r="C37" s="16"/>
      <c r="D37" s="16"/>
      <c r="E37" s="16"/>
      <c r="F37" s="16"/>
      <c r="G37" s="16"/>
    </row>
    <row r="38" spans="1:7">
      <c r="A38" s="27" t="s">
        <v>98</v>
      </c>
      <c r="B38" s="16"/>
      <c r="C38" s="16"/>
      <c r="D38" s="16"/>
      <c r="E38" s="16"/>
      <c r="F38" s="16"/>
      <c r="G38" s="16"/>
    </row>
    <row r="39" spans="1:7">
      <c r="A39" s="27" t="s">
        <v>99</v>
      </c>
      <c r="B39" s="13">
        <f>SUM(B40:B47)</f>
        <v>0</v>
      </c>
      <c r="C39" s="13">
        <f t="shared" ref="C39:G39" si="2">SUM(C40:C47)</f>
        <v>0</v>
      </c>
      <c r="D39" s="13">
        <f t="shared" si="2"/>
        <v>0</v>
      </c>
      <c r="E39" s="13">
        <f t="shared" si="2"/>
        <v>0</v>
      </c>
      <c r="F39" s="13">
        <f t="shared" si="2"/>
        <v>0</v>
      </c>
      <c r="G39" s="13">
        <f t="shared" si="2"/>
        <v>0</v>
      </c>
    </row>
    <row r="40" spans="1:7">
      <c r="A40" s="26" t="s">
        <v>90</v>
      </c>
      <c r="B40" s="16"/>
      <c r="C40" s="16"/>
      <c r="D40" s="16"/>
      <c r="E40" s="16"/>
      <c r="F40" s="16"/>
      <c r="G40" s="16">
        <f t="shared" ref="G40:G47" si="3">D40-E40</f>
        <v>0</v>
      </c>
    </row>
    <row r="41" spans="1:7">
      <c r="A41" s="26" t="s">
        <v>91</v>
      </c>
      <c r="B41" s="16"/>
      <c r="C41" s="16"/>
      <c r="D41" s="16"/>
      <c r="E41" s="16"/>
      <c r="F41" s="16"/>
      <c r="G41" s="16">
        <f t="shared" si="3"/>
        <v>0</v>
      </c>
    </row>
    <row r="42" spans="1:7">
      <c r="A42" s="26" t="s">
        <v>92</v>
      </c>
      <c r="B42" s="16"/>
      <c r="C42" s="16"/>
      <c r="D42" s="16"/>
      <c r="E42" s="16"/>
      <c r="F42" s="16"/>
      <c r="G42" s="16">
        <f t="shared" si="3"/>
        <v>0</v>
      </c>
    </row>
    <row r="43" spans="1:7">
      <c r="A43" s="26" t="s">
        <v>93</v>
      </c>
      <c r="B43" s="16"/>
      <c r="C43" s="16"/>
      <c r="D43" s="16"/>
      <c r="E43" s="16"/>
      <c r="F43" s="16"/>
      <c r="G43" s="16">
        <f t="shared" si="3"/>
        <v>0</v>
      </c>
    </row>
    <row r="44" spans="1:7">
      <c r="A44" s="26" t="s">
        <v>94</v>
      </c>
      <c r="B44" s="16"/>
      <c r="C44" s="16"/>
      <c r="D44" s="16"/>
      <c r="E44" s="16"/>
      <c r="F44" s="16"/>
      <c r="G44" s="16">
        <f t="shared" si="3"/>
        <v>0</v>
      </c>
    </row>
    <row r="45" spans="1:7">
      <c r="A45" s="26" t="s">
        <v>95</v>
      </c>
      <c r="B45" s="16"/>
      <c r="C45" s="16"/>
      <c r="D45" s="16"/>
      <c r="E45" s="16"/>
      <c r="F45" s="16"/>
      <c r="G45" s="16">
        <f t="shared" si="3"/>
        <v>0</v>
      </c>
    </row>
    <row r="46" spans="1:7">
      <c r="A46" s="26" t="s">
        <v>96</v>
      </c>
      <c r="B46" s="16"/>
      <c r="C46" s="16"/>
      <c r="D46" s="16"/>
      <c r="E46" s="16"/>
      <c r="F46" s="16"/>
      <c r="G46" s="16">
        <f t="shared" si="3"/>
        <v>0</v>
      </c>
    </row>
    <row r="47" spans="1:7">
      <c r="A47" s="26" t="s">
        <v>97</v>
      </c>
      <c r="B47" s="16"/>
      <c r="C47" s="16"/>
      <c r="D47" s="16"/>
      <c r="E47" s="16"/>
      <c r="F47" s="16"/>
      <c r="G47" s="16">
        <f t="shared" si="3"/>
        <v>0</v>
      </c>
    </row>
    <row r="48" spans="1:7" ht="5.0999999999999996" customHeight="1">
      <c r="A48" s="28"/>
      <c r="B48" s="16"/>
      <c r="C48" s="16"/>
      <c r="D48" s="16"/>
      <c r="E48" s="16"/>
      <c r="F48" s="16"/>
      <c r="G48" s="16"/>
    </row>
    <row r="49" spans="1:7">
      <c r="A49" s="25" t="s">
        <v>83</v>
      </c>
      <c r="B49" s="13">
        <f t="shared" ref="B49:G49" si="4">B5+B39</f>
        <v>1602041508</v>
      </c>
      <c r="C49" s="13">
        <f t="shared" si="4"/>
        <v>231533639.51000002</v>
      </c>
      <c r="D49" s="13">
        <f t="shared" si="4"/>
        <v>1833575147.51</v>
      </c>
      <c r="E49" s="13">
        <f t="shared" si="4"/>
        <v>619110517.79999995</v>
      </c>
      <c r="F49" s="13">
        <f t="shared" si="4"/>
        <v>617903024.09000003</v>
      </c>
      <c r="G49" s="13">
        <f t="shared" si="4"/>
        <v>1214464629.7100003</v>
      </c>
    </row>
    <row r="50" spans="1:7" ht="5.0999999999999996" customHeight="1">
      <c r="A50" s="29"/>
      <c r="B50" s="18"/>
      <c r="C50" s="18"/>
      <c r="D50" s="18"/>
      <c r="E50" s="18"/>
      <c r="F50" s="18"/>
      <c r="G50" s="18"/>
    </row>
  </sheetData>
  <mergeCells count="2">
    <mergeCell ref="A1:G1"/>
    <mergeCell ref="B2:F2"/>
  </mergeCells>
  <pageMargins left="1.299212598425197" right="0.70866141732283472" top="0.74803149606299213" bottom="0.74803149606299213" header="0.31496062992125984" footer="0.31496062992125984"/>
  <pageSetup scale="8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53.25" customHeight="1">
      <c r="A1" s="50" t="s">
        <v>181</v>
      </c>
      <c r="B1" s="54"/>
      <c r="C1" s="54"/>
      <c r="D1" s="54"/>
      <c r="E1" s="54"/>
      <c r="F1" s="54"/>
      <c r="G1" s="55"/>
    </row>
    <row r="2" spans="1:7" ht="12" customHeight="1">
      <c r="A2" s="30"/>
      <c r="B2" s="53" t="s">
        <v>0</v>
      </c>
      <c r="C2" s="53"/>
      <c r="D2" s="53"/>
      <c r="E2" s="53"/>
      <c r="F2" s="53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1602041508</v>
      </c>
      <c r="C5" s="13">
        <f t="shared" ref="C5:G5" si="0">C6+C16+C25+C36</f>
        <v>231533639.50999999</v>
      </c>
      <c r="D5" s="13">
        <f t="shared" si="0"/>
        <v>1833575147.51</v>
      </c>
      <c r="E5" s="13">
        <f t="shared" si="0"/>
        <v>619110517.80000007</v>
      </c>
      <c r="F5" s="13">
        <f t="shared" si="0"/>
        <v>617903024.09000003</v>
      </c>
      <c r="G5" s="13">
        <f t="shared" si="0"/>
        <v>1214464629.71</v>
      </c>
    </row>
    <row r="6" spans="1:7">
      <c r="A6" s="12" t="s">
        <v>101</v>
      </c>
      <c r="B6" s="13">
        <f>SUM(B7:B14)</f>
        <v>1602041508</v>
      </c>
      <c r="C6" s="13">
        <f t="shared" ref="C6:G6" si="1">SUM(C7:C14)</f>
        <v>231533639.50999999</v>
      </c>
      <c r="D6" s="13">
        <f t="shared" si="1"/>
        <v>1833575147.51</v>
      </c>
      <c r="E6" s="13">
        <f t="shared" si="1"/>
        <v>619110517.80000007</v>
      </c>
      <c r="F6" s="13">
        <f t="shared" si="1"/>
        <v>617903024.09000003</v>
      </c>
      <c r="G6" s="13">
        <f t="shared" si="1"/>
        <v>1214464629.71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>
        <v>1602041508</v>
      </c>
      <c r="C8" s="16">
        <v>231533639.50999999</v>
      </c>
      <c r="D8" s="16">
        <v>1833575147.51</v>
      </c>
      <c r="E8" s="16">
        <v>619110517.80000007</v>
      </c>
      <c r="F8" s="16">
        <v>617903024.09000003</v>
      </c>
      <c r="G8" s="16">
        <f t="shared" ref="G8:G71" si="2">D8-E8</f>
        <v>1214464629.71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1602041508</v>
      </c>
      <c r="C79" s="13">
        <f t="shared" ref="C79:G79" si="12">C5+C42</f>
        <v>231533639.50999999</v>
      </c>
      <c r="D79" s="13">
        <f t="shared" si="12"/>
        <v>1833575147.51</v>
      </c>
      <c r="E79" s="13">
        <f t="shared" si="12"/>
        <v>619110517.80000007</v>
      </c>
      <c r="F79" s="13">
        <f t="shared" si="12"/>
        <v>617903024.09000003</v>
      </c>
      <c r="G79" s="13">
        <f t="shared" si="12"/>
        <v>1214464629.71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1.8897637795275593" right="0.7086614173228347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" sqref="A2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0" t="s">
        <v>182</v>
      </c>
      <c r="B1" s="54"/>
      <c r="C1" s="54"/>
      <c r="D1" s="54"/>
      <c r="E1" s="54"/>
      <c r="F1" s="54"/>
      <c r="G1" s="55"/>
    </row>
    <row r="2" spans="1:7">
      <c r="A2" s="30"/>
      <c r="B2" s="53" t="s">
        <v>0</v>
      </c>
      <c r="C2" s="53"/>
      <c r="D2" s="53"/>
      <c r="E2" s="53"/>
      <c r="F2" s="53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1312866888</v>
      </c>
      <c r="C4" s="39">
        <f t="shared" ref="C4:G4" si="0">C5+C6+C7+C10+C11+C14</f>
        <v>-19707720.289999999</v>
      </c>
      <c r="D4" s="39">
        <f t="shared" si="0"/>
        <v>1293159167.71</v>
      </c>
      <c r="E4" s="39">
        <f t="shared" si="0"/>
        <v>502695091.38</v>
      </c>
      <c r="F4" s="39">
        <f t="shared" si="0"/>
        <v>502695091.38</v>
      </c>
      <c r="G4" s="39">
        <f t="shared" si="0"/>
        <v>790464076.33000004</v>
      </c>
    </row>
    <row r="5" spans="1:7">
      <c r="A5" s="40" t="s">
        <v>136</v>
      </c>
      <c r="B5" s="13">
        <v>1312866888</v>
      </c>
      <c r="C5" s="13">
        <v>-19707720.289999999</v>
      </c>
      <c r="D5" s="13">
        <v>1293159167.71</v>
      </c>
      <c r="E5" s="13">
        <v>502695091.38</v>
      </c>
      <c r="F5" s="13">
        <v>502695091.38</v>
      </c>
      <c r="G5" s="13">
        <f>D5-E5</f>
        <v>790464076.33000004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1312866888</v>
      </c>
      <c r="C27" s="13">
        <f t="shared" ref="C27:G27" si="8">C4+C16</f>
        <v>-19707720.289999999</v>
      </c>
      <c r="D27" s="13">
        <f t="shared" si="8"/>
        <v>1293159167.71</v>
      </c>
      <c r="E27" s="13">
        <f t="shared" si="8"/>
        <v>502695091.38</v>
      </c>
      <c r="F27" s="13">
        <f t="shared" si="8"/>
        <v>502695091.38</v>
      </c>
      <c r="G27" s="13">
        <f t="shared" si="8"/>
        <v>790464076.33000004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1.1023622047244095" right="0.70866141732283472" top="0.74803149606299213" bottom="0.74803149606299213" header="0.31496062992125984" footer="0.31496062992125984"/>
  <pageSetup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Piedad PNA. Navarrete Aguado</cp:lastModifiedBy>
  <cp:lastPrinted>2017-07-07T17:26:22Z</cp:lastPrinted>
  <dcterms:created xsi:type="dcterms:W3CDTF">2017-01-11T17:22:36Z</dcterms:created>
  <dcterms:modified xsi:type="dcterms:W3CDTF">2017-07-07T17:27:14Z</dcterms:modified>
</cp:coreProperties>
</file>