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7\SEPTIEMBRE 2017 ESTADOS FIN Y PRES\LDF 3er TRIM\"/>
    </mc:Choice>
  </mc:AlternateContent>
  <bookViews>
    <workbookView xWindow="0" yWindow="0" windowWidth="20490" windowHeight="8820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  <c r="B5" i="2"/>
  <c r="G50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6" i="2"/>
  <c r="G7" i="2"/>
  <c r="G8" i="2"/>
  <c r="G9" i="2"/>
  <c r="G10" i="2"/>
  <c r="G11" i="2"/>
  <c r="G12" i="2"/>
  <c r="G13" i="2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D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 s="1"/>
  <c r="F7" i="4"/>
  <c r="F4" i="4" s="1"/>
  <c r="F27" i="4" s="1"/>
  <c r="E7" i="4"/>
  <c r="D7" i="4"/>
  <c r="C7" i="4"/>
  <c r="C4" i="4" s="1"/>
  <c r="B7" i="4"/>
  <c r="B4" i="4" s="1"/>
  <c r="B27" i="4" s="1"/>
  <c r="G6" i="4"/>
  <c r="G5" i="4"/>
  <c r="D4" i="4"/>
  <c r="D27" i="4" s="1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G53" i="3" s="1"/>
  <c r="D53" i="3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G43" i="3" s="1"/>
  <c r="C43" i="3"/>
  <c r="B43" i="3"/>
  <c r="B42" i="3" s="1"/>
  <c r="C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G25" i="3" s="1"/>
  <c r="D25" i="3"/>
  <c r="C25" i="3"/>
  <c r="B25" i="3"/>
  <c r="G23" i="3"/>
  <c r="G22" i="3"/>
  <c r="G21" i="3"/>
  <c r="G20" i="3"/>
  <c r="G19" i="3"/>
  <c r="G18" i="3"/>
  <c r="G17" i="3"/>
  <c r="F16" i="3"/>
  <c r="E16" i="3"/>
  <c r="E5" i="3" s="1"/>
  <c r="D16" i="3"/>
  <c r="C16" i="3"/>
  <c r="B16" i="3"/>
  <c r="G14" i="3"/>
  <c r="G13" i="3"/>
  <c r="G12" i="3"/>
  <c r="G11" i="3"/>
  <c r="G10" i="3"/>
  <c r="G9" i="3"/>
  <c r="G8" i="3"/>
  <c r="G7" i="3"/>
  <c r="F6" i="3"/>
  <c r="F5" i="3" s="1"/>
  <c r="E6" i="3"/>
  <c r="D6" i="3"/>
  <c r="D5" i="3" s="1"/>
  <c r="C6" i="3"/>
  <c r="B6" i="3"/>
  <c r="B5" i="3" s="1"/>
  <c r="G48" i="2"/>
  <c r="G47" i="2"/>
  <c r="G46" i="2"/>
  <c r="G45" i="2"/>
  <c r="G44" i="2"/>
  <c r="G43" i="2"/>
  <c r="G42" i="2"/>
  <c r="G41" i="2"/>
  <c r="F40" i="2"/>
  <c r="E40" i="2"/>
  <c r="D40" i="2"/>
  <c r="C40" i="2"/>
  <c r="B40" i="2"/>
  <c r="B50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G108" i="1" s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2" i="1"/>
  <c r="G81" i="1"/>
  <c r="F80" i="1"/>
  <c r="F79" i="1" s="1"/>
  <c r="E80" i="1"/>
  <c r="D80" i="1"/>
  <c r="D79" i="1" s="1"/>
  <c r="C80" i="1"/>
  <c r="B80" i="1"/>
  <c r="B79" i="1" s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G56" i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G33" i="1" s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G23" i="1" s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B5" i="1"/>
  <c r="D50" i="2" l="1"/>
  <c r="F50" i="2"/>
  <c r="D4" i="1"/>
  <c r="D154" i="1" s="1"/>
  <c r="C4" i="1"/>
  <c r="G13" i="1"/>
  <c r="G43" i="1"/>
  <c r="G70" i="1"/>
  <c r="C79" i="1"/>
  <c r="C50" i="2"/>
  <c r="C5" i="3"/>
  <c r="C79" i="3" s="1"/>
  <c r="G19" i="4"/>
  <c r="G16" i="4" s="1"/>
  <c r="B79" i="3"/>
  <c r="E27" i="4"/>
  <c r="C16" i="4"/>
  <c r="C27" i="4" s="1"/>
  <c r="G40" i="2"/>
  <c r="F79" i="3"/>
  <c r="G5" i="1"/>
  <c r="E4" i="1"/>
  <c r="E154" i="1" s="1"/>
  <c r="B4" i="1"/>
  <c r="B154" i="1" s="1"/>
  <c r="F4" i="1"/>
  <c r="F154" i="1" s="1"/>
  <c r="G53" i="1"/>
  <c r="G57" i="1"/>
  <c r="G80" i="1"/>
  <c r="E79" i="1"/>
  <c r="E50" i="2"/>
  <c r="G6" i="3"/>
  <c r="G16" i="3"/>
  <c r="E42" i="3"/>
  <c r="E79" i="3" s="1"/>
  <c r="G79" i="1"/>
  <c r="G5" i="3"/>
  <c r="G79" i="3" s="1"/>
  <c r="D42" i="3"/>
  <c r="G42" i="3" s="1"/>
  <c r="G11" i="4"/>
  <c r="G4" i="4" s="1"/>
  <c r="C154" i="1" l="1"/>
  <c r="G27" i="4"/>
  <c r="G4" i="1"/>
  <c r="G154" i="1" s="1"/>
  <c r="D79" i="3"/>
</calcChain>
</file>

<file path=xl/sharedStrings.xml><?xml version="1.0" encoding="utf-8"?>
<sst xmlns="http://schemas.openxmlformats.org/spreadsheetml/2006/main" count="324" uniqueCount="186">
  <si>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</si>
  <si>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</si>
  <si>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</si>
  <si>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</si>
  <si>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</si>
  <si>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</si>
  <si>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</si>
  <si>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</si>
  <si>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</si>
  <si>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</si>
  <si>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</si>
  <si>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</si>
  <si>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</si>
  <si>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</si>
  <si>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</si>
  <si>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</si>
  <si>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</si>
  <si>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</si>
  <si>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</si>
  <si>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</si>
  <si>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</si>
  <si>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</si>
  <si>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</si>
  <si>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</si>
  <si>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</si>
  <si>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</si>
  <si>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</si>
  <si>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</si>
  <si>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</si>
  <si>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</si>
  <si>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</si>
  <si>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</si>
  <si>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</si>
  <si>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</si>
  <si>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</si>
  <si>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</si>
  <si>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</si>
  <si>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</si>
  <si>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</si>
  <si>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</si>
  <si>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</si>
  <si>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</si>
  <si>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</si>
  <si>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</si>
  <si>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</si>
  <si>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</si>
  <si>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</si>
  <si>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</si>
  <si>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</si>
  <si>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</si>
  <si>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</si>
  <si>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</si>
  <si>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</si>
  <si>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</si>
  <si>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</si>
  <si>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</si>
  <si>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</si>
  <si>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</si>
  <si>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</si>
  <si>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</si>
  <si>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</si>
  <si>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</si>
  <si>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</si>
  <si>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</si>
  <si>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</si>
  <si>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</si>
  <si>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</si>
  <si>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</si>
  <si>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</si>
  <si>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</si>
  <si>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</si>
  <si>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</si>
  <si>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</si>
  <si>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</si>
  <si>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</si>
  <si>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</si>
  <si>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</si>
  <si>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</si>
  <si>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</si>
  <si>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</si>
  <si>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</si>
  <si>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</si>
  <si>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</si>
  <si>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</si>
  <si>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</si>
  <si>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</si>
  <si>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</si>
  <si>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</si>
  <si>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</si>
  <si>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</si>
  <si>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</si>
  <si>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</si>
  <si>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</si>
  <si>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</si>
  <si>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</si>
  <si>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</si>
  <si>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</si>
  <si>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</si>
  <si>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</si>
  <si>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</si>
  <si>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</si>
  <si>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</si>
  <si>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</si>
  <si>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</si>
  <si>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</si>
  <si>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</si>
  <si>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</si>
  <si>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</si>
  <si>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</si>
  <si>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</si>
  <si>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</si>
  <si>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</si>
  <si>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</si>
  <si>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</si>
  <si>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</si>
  <si>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</si>
  <si>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</si>
  <si>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</si>
  <si>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</si>
  <si>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</si>
  <si>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</si>
  <si>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</si>
  <si>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</si>
  <si>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</si>
  <si>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</si>
  <si>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</si>
  <si>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</si>
  <si>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</si>
  <si>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</si>
  <si>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</si>
  <si>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</si>
  <si>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</si>
  <si>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</si>
  <si>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</si>
  <si>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</si>
  <si>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</si>
  <si>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</si>
  <si>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</si>
  <si>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</si>
  <si>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</si>
  <si>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</si>
  <si>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</si>
  <si>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</si>
  <si>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</si>
  <si>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</si>
  <si>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</si>
  <si>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</si>
  <si>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</si>
  <si>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</si>
  <si>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 xml:space="preserve">   </t>
  </si>
  <si>
    <t>PODER JUDICIAL DEL ESTADO DE GUANAJUATO (a)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30 de septiembre de 2017 (b)
(PESOS)</t>
  </si>
  <si>
    <t>PODER JUDICIAL DEL ESTADO DE GUANAJUATO (a)
Estado Analítico del Ejercicio del Presupuesto de Egresos Detallado - LDF
Clasificación Administrativa
Del 1 de enero al 30 de septiembre de 2017 (b)
(PESOS)</t>
  </si>
  <si>
    <t>PODER JUDICIAL DEL ESTADO DE GUANAJUATO (a)
Estado Analítico del Ejercicio del Presupuesto de Egresos Detallado - LDF
Clasificación Funcional (Finalidad y Función)
Del 1 de enero Al 30 de septiembre de 2017 (b)
(PESOS)</t>
  </si>
  <si>
    <t>PODER JUDICIAL DEL ESTADO DE GUANAJUATO (a)
Estado Analítico del Ejercicio del Presupuesto de Egresos Detallado - LDF
Clasificación de Servicios Personales por Categoría
Del 1 de enero al 30 de septiembre de 2017 (b)
(PESOS)</t>
  </si>
  <si>
    <t xml:space="preserve">       301   PRESIDENCIA</t>
  </si>
  <si>
    <t xml:space="preserve">       302   SECRETARIA GENERAL DEL STJ</t>
  </si>
  <si>
    <t xml:space="preserve">        303   DIRECCION DE ADMINISTRACION </t>
  </si>
  <si>
    <t xml:space="preserve">       304   CONTRALORIA</t>
  </si>
  <si>
    <t xml:space="preserve">       305   DIR.OFIC.CE.ACTUARIO</t>
  </si>
  <si>
    <t xml:space="preserve">       306   DIR. SERVICIOS APOYO</t>
  </si>
  <si>
    <t xml:space="preserve">       307   CONSEJO DEL PODER JUDICIAL</t>
  </si>
  <si>
    <t xml:space="preserve">       308   MAGISTRATURA</t>
  </si>
  <si>
    <t xml:space="preserve">       309   JUZGADOS DE PARTIDO</t>
  </si>
  <si>
    <t xml:space="preserve">       310   JUZGADOS MENORES</t>
  </si>
  <si>
    <t xml:space="preserve">       311   C.E.JUSTICIA ALTERNA</t>
  </si>
  <si>
    <t xml:space="preserve">       312   JUZGADOS DE ORALIDAD PENAL</t>
  </si>
  <si>
    <t xml:space="preserve">       313   JDO.ORAL FAMILIA</t>
  </si>
  <si>
    <t xml:space="preserve">       314   EJECUC.SANCION PENAL</t>
  </si>
  <si>
    <t xml:space="preserve">       315   JUZGADOS PARA ADOLESCENTES</t>
  </si>
  <si>
    <t xml:space="preserve">       316   VISITADURIA JUDICIAL</t>
  </si>
  <si>
    <t xml:space="preserve">       317   ESC.ESTUDIO E INVEST</t>
  </si>
  <si>
    <t xml:space="preserve">       318   DIR.TEC. INFO Y TELE</t>
  </si>
  <si>
    <t xml:space="preserve">       319   DIR. ARCHIVO GENERAL</t>
  </si>
  <si>
    <t xml:space="preserve">       320   DIR.ASUNTOS JURIDICO</t>
  </si>
  <si>
    <t xml:space="preserve">       321   DIR.PLANEACIÓN ESTAD</t>
  </si>
  <si>
    <t xml:space="preserve">       322   DIR.SEGURIDAD INSTIT</t>
  </si>
  <si>
    <t xml:space="preserve">       323   COMUNICACIÓN SOCIAL</t>
  </si>
  <si>
    <t xml:space="preserve">       324   U.ACCESO INFORMACIÓN</t>
  </si>
  <si>
    <t xml:space="preserve">       325   COMITEEQUIDAD GENERO</t>
  </si>
  <si>
    <t xml:space="preserve">       326   JUZGADOS ORALIDAD MERCANTIL</t>
  </si>
  <si>
    <t xml:space="preserve">       327   SISTEMA DE GESTION ORAL</t>
  </si>
  <si>
    <t xml:space="preserve">       FAUX  FONDO AUXILIAR</t>
  </si>
  <si>
    <t xml:space="preserve"> </t>
  </si>
  <si>
    <t xml:space="preserve">       PROD  PRODUCTOS</t>
  </si>
  <si>
    <t xml:space="preserve">       REF   REFRENDO COMPROMETIDO</t>
  </si>
  <si>
    <t xml:space="preserve">       REM   REMANENTE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</si>
</sst>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71" formatCode="_-&quot;$&quot;* #,##0.00_-;\-&quot;$&quot;* #,##0.00_-;_-&quot;$&quot;* &quot;-&quot;??_-;_-@_-"/>
    <numFmt numFmtId="172" formatCode="_-* #,##0.00_-;\-* #,##0.00_-;_-* &quot;-&quot;??_-;_-@_-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4" fontId="7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2"/>
    </xf>
    <xf numFmtId="4" fontId="8" fillId="0" borderId="7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4" fontId="8" fillId="0" borderId="6" xfId="0" applyNumberFormat="1" applyFont="1" applyBorder="1" applyAlignment="1">
      <alignment vertical="center"/>
    </xf>
    <xf numFmtId="0" fontId="8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4" fontId="8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justify" vertical="center"/>
    </xf>
    <xf numFmtId="4" fontId="7" fillId="0" borderId="6" xfId="0" applyNumberFormat="1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/>
    </xf>
    <xf numFmtId="0" fontId="8" fillId="0" borderId="0" xfId="1" applyProtection="1">
      <protection locked="0"/>
    </xf>
    <xf numFmtId="0" fontId="8" fillId="0" borderId="0" xfId="1"/>
    <xf numFmtId="0" fontId="1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72" fontId="14" fillId="0" borderId="7" xfId="37" applyFont="1" applyFill="1" applyBorder="1" applyAlignment="1">
      <alignment horizontal="right"/>
    </xf>
  </cellXfs>
  <cellStyles count="46">
    <cellStyle name="Euro" xfId="16"/>
    <cellStyle name="Millares 2" xfId="11"/>
    <cellStyle name="Millares 2 2" xfId="17"/>
    <cellStyle name="Millares 2 2 2" xfId="39"/>
    <cellStyle name="Millares 2 3" xfId="18"/>
    <cellStyle name="Millares 2 3 2" xfId="40"/>
    <cellStyle name="Millares 2 4" xfId="38"/>
    <cellStyle name="Millares 3" xfId="19"/>
    <cellStyle name="Millares 3 2" xfId="41"/>
    <cellStyle name="Millares 4" xfId="10"/>
    <cellStyle name="Millares 5" xfId="37"/>
    <cellStyle name="Moneda 2" xfId="20"/>
    <cellStyle name="Moneda 2 2" xfId="42"/>
    <cellStyle name="Normal" xfId="0" builtinId="0"/>
    <cellStyle name="Normal 10" xfId="30"/>
    <cellStyle name="Normal 11" xfId="2"/>
    <cellStyle name="Normal 12" xfId="33"/>
    <cellStyle name="Normal 2" xfId="1"/>
    <cellStyle name="Normal 2 2" xfId="5"/>
    <cellStyle name="Normal 2 3" xfId="9"/>
    <cellStyle name="Normal 2 3 2" xfId="36"/>
    <cellStyle name="Normal 2 4" xfId="27"/>
    <cellStyle name="Normal 2 5" xfId="29"/>
    <cellStyle name="Normal 2 6" xfId="31"/>
    <cellStyle name="Normal 2 7" xfId="32"/>
    <cellStyle name="Normal 2 8" xfId="4"/>
    <cellStyle name="Normal 2 9" xfId="35"/>
    <cellStyle name="Normal 3" xfId="6"/>
    <cellStyle name="Normal 3 2" xfId="25"/>
    <cellStyle name="Normal 3 3" xfId="21"/>
    <cellStyle name="Normal 3 3 2" xfId="43"/>
    <cellStyle name="Normal 4" xfId="8"/>
    <cellStyle name="Normal 4 2" xfId="7"/>
    <cellStyle name="Normal 4 3" xfId="12"/>
    <cellStyle name="Normal 5" xfId="13"/>
    <cellStyle name="Normal 5 2" xfId="22"/>
    <cellStyle name="Normal 6" xfId="23"/>
    <cellStyle name="Normal 6 2" xfId="24"/>
    <cellStyle name="Normal 6 2 2" xfId="45"/>
    <cellStyle name="Normal 6 3" xfId="44"/>
    <cellStyle name="Normal 7" xfId="15"/>
    <cellStyle name="Normal 8" xfId="14"/>
    <cellStyle name="Normal 9" xfId="28"/>
    <cellStyle name="Porcentaje 2" xfId="3"/>
    <cellStyle name="Porcentaje 3" xfId="34"/>
    <cellStyle name="Porcentual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opLeftCell="A76" workbookViewId="0">
      <selection activeCell="A7" sqref="A7"/>
    </sheetView>
  </sheetViews>
  <sheetFormatPr baseColWidth="10" defaultRowHeight="12.75"/>
  <cols>
    <col min="1" max="1" width="80.6640625" style="1" customWidth="1"/>
    <col min="2" max="7" width="16.83203125" style="1" customWidth="1"/>
    <col min="8" max="16384" width="12" style="1"/>
  </cols>
  <sheetData>
    <row r="1" spans="1:7" ht="63.75" customHeight="1">
      <c r="A1" s="45" t="s">
        <v>150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1602041508</v>
      </c>
      <c r="C4" s="7">
        <f t="shared" ref="C4:G4" si="0">C5+C13+C23+C33+C43+C53+C57+C66+C70</f>
        <v>251383507.92000002</v>
      </c>
      <c r="D4" s="7">
        <f t="shared" si="0"/>
        <v>1853425015.9200001</v>
      </c>
      <c r="E4" s="7">
        <f t="shared" si="0"/>
        <v>997643356.63000011</v>
      </c>
      <c r="F4" s="7">
        <f t="shared" si="0"/>
        <v>995465062.66000009</v>
      </c>
      <c r="G4" s="7">
        <f t="shared" si="0"/>
        <v>855781659.29000008</v>
      </c>
    </row>
    <row r="5" spans="1:7">
      <c r="A5" s="8" t="s">
        <v>9</v>
      </c>
      <c r="B5" s="9">
        <f>SUM(B6:B12)</f>
        <v>1312866888</v>
      </c>
      <c r="C5" s="9">
        <f t="shared" ref="C5:G5" si="1">SUM(C6:C12)</f>
        <v>-31931283.909999996</v>
      </c>
      <c r="D5" s="9">
        <f t="shared" si="1"/>
        <v>1280935604.0900002</v>
      </c>
      <c r="E5" s="9">
        <f t="shared" si="1"/>
        <v>785631760.8900001</v>
      </c>
      <c r="F5" s="9">
        <f t="shared" si="1"/>
        <v>785621760.8900001</v>
      </c>
      <c r="G5" s="9">
        <f t="shared" si="1"/>
        <v>495303843.19999999</v>
      </c>
    </row>
    <row r="6" spans="1:7">
      <c r="A6" s="10" t="s">
        <v>10</v>
      </c>
      <c r="B6" s="11">
        <v>306711799</v>
      </c>
      <c r="C6" s="11">
        <v>1410761.48</v>
      </c>
      <c r="D6" s="11">
        <v>308122560.48000002</v>
      </c>
      <c r="E6" s="11">
        <v>223242481.83000001</v>
      </c>
      <c r="F6" s="11">
        <v>223242481.83000001</v>
      </c>
      <c r="G6" s="11">
        <f>D6-E6</f>
        <v>84880078.650000006</v>
      </c>
    </row>
    <row r="7" spans="1:7">
      <c r="A7" s="10" t="s">
        <v>11</v>
      </c>
      <c r="B7" s="11">
        <v>27250912</v>
      </c>
      <c r="C7" s="11" t="s">
        <v>149</v>
      </c>
      <c r="D7" s="11">
        <v>27250912</v>
      </c>
      <c r="E7" s="11">
        <v>12596030.91</v>
      </c>
      <c r="F7" s="11">
        <v>12596030.91</v>
      </c>
      <c r="G7" s="11">
        <f t="shared" ref="G7:G70" si="2">D7-E7</f>
        <v>14654881.09</v>
      </c>
    </row>
    <row r="8" spans="1:7">
      <c r="A8" s="10" t="s">
        <v>12</v>
      </c>
      <c r="B8" s="11">
        <v>430268392</v>
      </c>
      <c r="C8" s="11">
        <v>4284576.95</v>
      </c>
      <c r="D8" s="11">
        <v>434552968.94999999</v>
      </c>
      <c r="E8" s="11">
        <v>222277468.90000001</v>
      </c>
      <c r="F8" s="11">
        <v>222277468.90000001</v>
      </c>
      <c r="G8" s="11">
        <f t="shared" si="2"/>
        <v>212275500.04999998</v>
      </c>
    </row>
    <row r="9" spans="1:7">
      <c r="A9" s="10" t="s">
        <v>13</v>
      </c>
      <c r="B9" s="11">
        <v>100324380</v>
      </c>
      <c r="C9" s="11">
        <v>1613795.15</v>
      </c>
      <c r="D9" s="11">
        <v>101938175.15000001</v>
      </c>
      <c r="E9" s="11">
        <v>67004696.670000002</v>
      </c>
      <c r="F9" s="11">
        <v>66994696.670000002</v>
      </c>
      <c r="G9" s="11">
        <f t="shared" si="2"/>
        <v>34933478.480000004</v>
      </c>
    </row>
    <row r="10" spans="1:7">
      <c r="A10" s="10" t="s">
        <v>14</v>
      </c>
      <c r="B10" s="11">
        <v>327204213</v>
      </c>
      <c r="C10" s="11">
        <v>18008254.059999999</v>
      </c>
      <c r="D10" s="11">
        <v>345212467.06</v>
      </c>
      <c r="E10" s="11">
        <v>245523062.36000001</v>
      </c>
      <c r="F10" s="11">
        <v>245523062.36000001</v>
      </c>
      <c r="G10" s="11">
        <f t="shared" si="2"/>
        <v>99689404.699999988</v>
      </c>
    </row>
    <row r="11" spans="1:7">
      <c r="A11" s="10" t="s">
        <v>15</v>
      </c>
      <c r="B11" s="11">
        <v>105255977</v>
      </c>
      <c r="C11" s="11">
        <v>-57819341.969999999</v>
      </c>
      <c r="D11" s="11">
        <v>47436635.030000001</v>
      </c>
      <c r="E11" s="11">
        <v>0</v>
      </c>
      <c r="F11" s="11">
        <v>0</v>
      </c>
      <c r="G11" s="11">
        <f t="shared" si="2"/>
        <v>47436635.030000001</v>
      </c>
    </row>
    <row r="12" spans="1:7">
      <c r="A12" s="10" t="s">
        <v>16</v>
      </c>
      <c r="B12" s="11">
        <v>15851215</v>
      </c>
      <c r="C12" s="11">
        <v>570670.42000000004</v>
      </c>
      <c r="D12" s="11">
        <v>16421885.42</v>
      </c>
      <c r="E12" s="11">
        <v>14988020.220000001</v>
      </c>
      <c r="F12" s="11">
        <v>14988020.220000001</v>
      </c>
      <c r="G12" s="11">
        <f t="shared" si="2"/>
        <v>1433865.1999999993</v>
      </c>
    </row>
    <row r="13" spans="1:7">
      <c r="A13" s="8" t="s">
        <v>17</v>
      </c>
      <c r="B13" s="9">
        <f>SUM(B14:B22)</f>
        <v>53437116</v>
      </c>
      <c r="C13" s="9">
        <f t="shared" ref="C13:F13" si="3">SUM(C14:C22)</f>
        <v>8051141.0499999998</v>
      </c>
      <c r="D13" s="9">
        <f t="shared" si="3"/>
        <v>61488257.049999997</v>
      </c>
      <c r="E13" s="9">
        <f t="shared" si="3"/>
        <v>33130802.090000004</v>
      </c>
      <c r="F13" s="9">
        <f t="shared" si="3"/>
        <v>33019288.510000002</v>
      </c>
      <c r="G13" s="9">
        <f t="shared" si="2"/>
        <v>28357454.959999993</v>
      </c>
    </row>
    <row r="14" spans="1:7">
      <c r="A14" s="10" t="s">
        <v>18</v>
      </c>
      <c r="B14" s="11">
        <v>22380224</v>
      </c>
      <c r="C14" s="11">
        <v>5306554</v>
      </c>
      <c r="D14" s="11">
        <v>27686778</v>
      </c>
      <c r="E14" s="11">
        <v>13708632.050000001</v>
      </c>
      <c r="F14" s="11">
        <v>13701702.689999999</v>
      </c>
      <c r="G14" s="11">
        <f t="shared" si="2"/>
        <v>13978145.949999999</v>
      </c>
    </row>
    <row r="15" spans="1:7">
      <c r="A15" s="10" t="s">
        <v>19</v>
      </c>
      <c r="B15" s="11">
        <v>6166700</v>
      </c>
      <c r="C15" s="11">
        <v>1138927</v>
      </c>
      <c r="D15" s="11">
        <v>7305627</v>
      </c>
      <c r="E15" s="11">
        <v>4230382.1900000004</v>
      </c>
      <c r="F15" s="11">
        <v>4189301.76</v>
      </c>
      <c r="G15" s="11">
        <f t="shared" si="2"/>
        <v>3075244.8099999996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2"/>
        <v>0</v>
      </c>
    </row>
    <row r="17" spans="1:7">
      <c r="A17" s="10" t="s">
        <v>21</v>
      </c>
      <c r="B17" s="11">
        <v>2783566</v>
      </c>
      <c r="C17" s="11">
        <v>128605</v>
      </c>
      <c r="D17" s="11">
        <v>2912171</v>
      </c>
      <c r="E17" s="11">
        <v>1431205.77</v>
      </c>
      <c r="F17" s="11">
        <v>1408250.11</v>
      </c>
      <c r="G17" s="11">
        <f t="shared" si="2"/>
        <v>1480965.23</v>
      </c>
    </row>
    <row r="18" spans="1:7">
      <c r="A18" s="10" t="s">
        <v>22</v>
      </c>
      <c r="B18" s="11">
        <v>104000</v>
      </c>
      <c r="C18" s="11">
        <v>30000</v>
      </c>
      <c r="D18" s="11">
        <v>134000</v>
      </c>
      <c r="E18" s="11">
        <v>45287.91</v>
      </c>
      <c r="F18" s="11">
        <v>45287.91</v>
      </c>
      <c r="G18" s="11">
        <f t="shared" si="2"/>
        <v>88712.09</v>
      </c>
    </row>
    <row r="19" spans="1:7">
      <c r="A19" s="10" t="s">
        <v>23</v>
      </c>
      <c r="B19" s="11">
        <v>18614000</v>
      </c>
      <c r="C19" s="11">
        <v>-22500</v>
      </c>
      <c r="D19" s="11">
        <v>18591500</v>
      </c>
      <c r="E19" s="11">
        <v>11586501.300000001</v>
      </c>
      <c r="F19" s="11">
        <v>11545953.17</v>
      </c>
      <c r="G19" s="11">
        <f t="shared" si="2"/>
        <v>7004998.6999999993</v>
      </c>
    </row>
    <row r="20" spans="1:7">
      <c r="A20" s="10" t="s">
        <v>24</v>
      </c>
      <c r="B20" s="11">
        <v>2178300</v>
      </c>
      <c r="C20" s="11">
        <v>696557</v>
      </c>
      <c r="D20" s="11">
        <v>2874857</v>
      </c>
      <c r="E20" s="11">
        <v>1205881.27</v>
      </c>
      <c r="F20" s="11">
        <v>1205881.27</v>
      </c>
      <c r="G20" s="11">
        <f t="shared" si="2"/>
        <v>1668975.73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t="shared" si="2"/>
        <v>0</v>
      </c>
    </row>
    <row r="22" spans="1:7">
      <c r="A22" s="10" t="s">
        <v>26</v>
      </c>
      <c r="B22" s="11">
        <v>1210326</v>
      </c>
      <c r="C22" s="11">
        <v>772998.05</v>
      </c>
      <c r="D22" s="11">
        <v>1983324.05</v>
      </c>
      <c r="E22" s="11">
        <v>922911.6</v>
      </c>
      <c r="F22" s="11">
        <v>922911.6</v>
      </c>
      <c r="G22" s="11">
        <f t="shared" si="2"/>
        <v>1060412.4500000002</v>
      </c>
    </row>
    <row r="23" spans="1:7">
      <c r="A23" s="8" t="s">
        <v>27</v>
      </c>
      <c r="B23" s="9">
        <f>SUM(B24:B32)</f>
        <v>202396694</v>
      </c>
      <c r="C23" s="9">
        <f t="shared" ref="C23:F23" si="4">SUM(C24:C32)</f>
        <v>-10775114.779999999</v>
      </c>
      <c r="D23" s="9">
        <f t="shared" si="4"/>
        <v>191621579.22000003</v>
      </c>
      <c r="E23" s="9">
        <f t="shared" si="4"/>
        <v>100148693.89999999</v>
      </c>
      <c r="F23" s="9">
        <f t="shared" si="4"/>
        <v>98168257.63000001</v>
      </c>
      <c r="G23" s="9">
        <f t="shared" si="2"/>
        <v>91472885.320000038</v>
      </c>
    </row>
    <row r="24" spans="1:7">
      <c r="A24" s="10" t="s">
        <v>28</v>
      </c>
      <c r="B24" s="11">
        <v>33865906</v>
      </c>
      <c r="C24" s="11">
        <v>1345083.07</v>
      </c>
      <c r="D24" s="11">
        <v>35210989.07</v>
      </c>
      <c r="E24" s="11">
        <v>20692252.25</v>
      </c>
      <c r="F24" s="11">
        <v>20679365.07</v>
      </c>
      <c r="G24" s="11">
        <f t="shared" si="2"/>
        <v>14518736.82</v>
      </c>
    </row>
    <row r="25" spans="1:7">
      <c r="A25" s="10" t="s">
        <v>29</v>
      </c>
      <c r="B25" s="11">
        <v>17917524</v>
      </c>
      <c r="C25" s="11">
        <v>-2678860</v>
      </c>
      <c r="D25" s="11">
        <v>15238664</v>
      </c>
      <c r="E25" s="11">
        <v>9532816.8699999992</v>
      </c>
      <c r="F25" s="11">
        <v>9520281.1799999997</v>
      </c>
      <c r="G25" s="11">
        <f t="shared" si="2"/>
        <v>5705847.1300000008</v>
      </c>
    </row>
    <row r="26" spans="1:7">
      <c r="A26" s="10" t="s">
        <v>30</v>
      </c>
      <c r="B26" s="11">
        <v>40088080</v>
      </c>
      <c r="C26" s="11">
        <v>-2374059</v>
      </c>
      <c r="D26" s="11">
        <v>37714021</v>
      </c>
      <c r="E26" s="11">
        <v>22001361.73</v>
      </c>
      <c r="F26" s="11">
        <v>21951607.98</v>
      </c>
      <c r="G26" s="11">
        <f t="shared" si="2"/>
        <v>15712659.27</v>
      </c>
    </row>
    <row r="27" spans="1:7">
      <c r="A27" s="10" t="s">
        <v>31</v>
      </c>
      <c r="B27" s="11">
        <v>3495000</v>
      </c>
      <c r="C27" s="11">
        <v>645129.61</v>
      </c>
      <c r="D27" s="11">
        <v>4140129.61</v>
      </c>
      <c r="E27" s="11">
        <v>3286343.93</v>
      </c>
      <c r="F27" s="11">
        <v>3286343.93</v>
      </c>
      <c r="G27" s="11">
        <f t="shared" si="2"/>
        <v>853785.6799999997</v>
      </c>
    </row>
    <row r="28" spans="1:7">
      <c r="A28" s="10" t="s">
        <v>32</v>
      </c>
      <c r="B28" s="11">
        <v>61943195</v>
      </c>
      <c r="C28" s="11">
        <v>-6015584.1500000004</v>
      </c>
      <c r="D28" s="11">
        <v>55927610.850000001</v>
      </c>
      <c r="E28" s="11">
        <v>23523808.77</v>
      </c>
      <c r="F28" s="11">
        <v>22170040.420000002</v>
      </c>
      <c r="G28" s="11">
        <f t="shared" si="2"/>
        <v>32403802.080000002</v>
      </c>
    </row>
    <row r="29" spans="1:7">
      <c r="A29" s="10" t="s">
        <v>33</v>
      </c>
      <c r="B29" s="11">
        <v>11280900</v>
      </c>
      <c r="C29" s="11">
        <v>114905.3</v>
      </c>
      <c r="D29" s="11">
        <v>11395805.300000001</v>
      </c>
      <c r="E29" s="11">
        <v>4567871.66</v>
      </c>
      <c r="F29" s="11">
        <v>4016793.36</v>
      </c>
      <c r="G29" s="11">
        <f t="shared" si="2"/>
        <v>6827933.6400000006</v>
      </c>
    </row>
    <row r="30" spans="1:7">
      <c r="A30" s="10" t="s">
        <v>34</v>
      </c>
      <c r="B30" s="11">
        <v>4676200</v>
      </c>
      <c r="C30" s="11">
        <v>-814100</v>
      </c>
      <c r="D30" s="11">
        <v>3862100</v>
      </c>
      <c r="E30" s="11">
        <v>848986.3</v>
      </c>
      <c r="F30" s="11">
        <v>848573.3</v>
      </c>
      <c r="G30" s="11">
        <f t="shared" si="2"/>
        <v>3013113.7</v>
      </c>
    </row>
    <row r="31" spans="1:7">
      <c r="A31" s="10" t="s">
        <v>35</v>
      </c>
      <c r="B31" s="11">
        <v>5147000</v>
      </c>
      <c r="C31" s="11">
        <v>-130000</v>
      </c>
      <c r="D31" s="11">
        <v>5017000</v>
      </c>
      <c r="E31" s="11">
        <v>2240880.13</v>
      </c>
      <c r="F31" s="11">
        <v>2240880.13</v>
      </c>
      <c r="G31" s="11">
        <f t="shared" si="2"/>
        <v>2776119.87</v>
      </c>
    </row>
    <row r="32" spans="1:7">
      <c r="A32" s="10" t="s">
        <v>36</v>
      </c>
      <c r="B32" s="11">
        <v>23982889</v>
      </c>
      <c r="C32" s="11">
        <v>-867629.61</v>
      </c>
      <c r="D32" s="11">
        <v>23115259.390000001</v>
      </c>
      <c r="E32" s="11">
        <v>13454372.26</v>
      </c>
      <c r="F32" s="11">
        <v>13454372.26</v>
      </c>
      <c r="G32" s="11">
        <f t="shared" si="2"/>
        <v>9660887.1300000008</v>
      </c>
    </row>
    <row r="33" spans="1:7">
      <c r="A33" s="8" t="s">
        <v>37</v>
      </c>
      <c r="B33" s="9">
        <f>SUM(B34:B42)</f>
        <v>5794000</v>
      </c>
      <c r="C33" s="9">
        <f t="shared" ref="C33:F33" si="5">SUM(C34:C42)</f>
        <v>2328648.48</v>
      </c>
      <c r="D33" s="9">
        <f t="shared" si="5"/>
        <v>8122648.4800000004</v>
      </c>
      <c r="E33" s="9">
        <f t="shared" si="5"/>
        <v>5912752.1400000006</v>
      </c>
      <c r="F33" s="9">
        <f t="shared" si="5"/>
        <v>5844335.46</v>
      </c>
      <c r="G33" s="9">
        <f t="shared" si="2"/>
        <v>2209896.34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2"/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2"/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2"/>
        <v>0</v>
      </c>
    </row>
    <row r="37" spans="1:7">
      <c r="A37" s="10" t="s">
        <v>41</v>
      </c>
      <c r="B37" s="11">
        <v>300000</v>
      </c>
      <c r="C37" s="11">
        <v>2328648.48</v>
      </c>
      <c r="D37" s="11">
        <v>2628648.48</v>
      </c>
      <c r="E37" s="11">
        <v>2088657.33</v>
      </c>
      <c r="F37" s="11">
        <v>2020240.65</v>
      </c>
      <c r="G37" s="11">
        <f t="shared" si="2"/>
        <v>539991.14999999991</v>
      </c>
    </row>
    <row r="38" spans="1:7">
      <c r="A38" s="10" t="s">
        <v>42</v>
      </c>
      <c r="B38" s="11">
        <v>5494000</v>
      </c>
      <c r="C38" s="11">
        <v>0</v>
      </c>
      <c r="D38" s="11">
        <v>5494000</v>
      </c>
      <c r="E38" s="11">
        <v>3824094.81</v>
      </c>
      <c r="F38" s="11">
        <v>3824094.81</v>
      </c>
      <c r="G38" s="11">
        <f t="shared" si="2"/>
        <v>1669905.19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2"/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2"/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2"/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2"/>
        <v>0</v>
      </c>
    </row>
    <row r="43" spans="1:7">
      <c r="A43" s="8" t="s">
        <v>47</v>
      </c>
      <c r="B43" s="9">
        <f>SUM(B44:B52)</f>
        <v>3286810</v>
      </c>
      <c r="C43" s="9">
        <f t="shared" ref="C43:F43" si="6">SUM(C44:C52)</f>
        <v>69445257.439999998</v>
      </c>
      <c r="D43" s="9">
        <f t="shared" si="6"/>
        <v>72732067.439999998</v>
      </c>
      <c r="E43" s="9">
        <f t="shared" si="6"/>
        <v>27326098.960000001</v>
      </c>
      <c r="F43" s="9">
        <f t="shared" si="6"/>
        <v>27318171.52</v>
      </c>
      <c r="G43" s="9">
        <f t="shared" si="2"/>
        <v>45405968.479999997</v>
      </c>
    </row>
    <row r="44" spans="1:7">
      <c r="A44" s="10" t="s">
        <v>48</v>
      </c>
      <c r="B44" s="11">
        <v>1500000</v>
      </c>
      <c r="C44" s="11">
        <v>46694785.810000002</v>
      </c>
      <c r="D44" s="11">
        <v>48194785.810000002</v>
      </c>
      <c r="E44" s="11">
        <v>23347197.850000001</v>
      </c>
      <c r="F44" s="11">
        <v>23339270.41</v>
      </c>
      <c r="G44" s="11">
        <f t="shared" si="2"/>
        <v>24847587.960000001</v>
      </c>
    </row>
    <row r="45" spans="1:7">
      <c r="A45" s="10" t="s">
        <v>49</v>
      </c>
      <c r="B45" s="11">
        <v>100000</v>
      </c>
      <c r="C45" s="11">
        <v>-45580</v>
      </c>
      <c r="D45" s="11">
        <v>54420</v>
      </c>
      <c r="E45" s="11">
        <v>29990</v>
      </c>
      <c r="F45" s="11">
        <v>29990</v>
      </c>
      <c r="G45" s="11">
        <f t="shared" si="2"/>
        <v>24430</v>
      </c>
    </row>
    <row r="46" spans="1:7">
      <c r="A46" s="10" t="s">
        <v>50</v>
      </c>
      <c r="B46" s="11">
        <v>50000</v>
      </c>
      <c r="C46" s="11">
        <v>83930</v>
      </c>
      <c r="D46" s="11">
        <v>133930</v>
      </c>
      <c r="E46" s="11">
        <v>125580</v>
      </c>
      <c r="F46" s="11">
        <v>125580</v>
      </c>
      <c r="G46" s="11">
        <f t="shared" si="2"/>
        <v>8350</v>
      </c>
    </row>
    <row r="47" spans="1:7">
      <c r="A47" s="10" t="s">
        <v>51</v>
      </c>
      <c r="B47" s="11">
        <v>0</v>
      </c>
      <c r="C47" s="11">
        <v>11880000</v>
      </c>
      <c r="D47" s="11">
        <v>11880000</v>
      </c>
      <c r="E47" s="11">
        <v>2093417.78</v>
      </c>
      <c r="F47" s="11">
        <v>2093417.78</v>
      </c>
      <c r="G47" s="11">
        <f t="shared" si="2"/>
        <v>9786582.2200000007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2"/>
        <v>0</v>
      </c>
    </row>
    <row r="49" spans="1:7">
      <c r="A49" s="10" t="s">
        <v>53</v>
      </c>
      <c r="B49" s="11">
        <v>1173530</v>
      </c>
      <c r="C49" s="11">
        <v>23456.52</v>
      </c>
      <c r="D49" s="11">
        <v>1196986.52</v>
      </c>
      <c r="E49" s="11">
        <v>582686.09</v>
      </c>
      <c r="F49" s="11">
        <v>582686.09</v>
      </c>
      <c r="G49" s="11">
        <f t="shared" si="2"/>
        <v>614300.43000000005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2"/>
        <v>0</v>
      </c>
    </row>
    <row r="51" spans="1:7">
      <c r="A51" s="10" t="s">
        <v>55</v>
      </c>
      <c r="B51" s="11">
        <v>0</v>
      </c>
      <c r="C51" s="11">
        <v>250000</v>
      </c>
      <c r="D51" s="11">
        <v>250000</v>
      </c>
      <c r="E51" s="11">
        <v>250000</v>
      </c>
      <c r="F51" s="11">
        <v>250000</v>
      </c>
      <c r="G51" s="11">
        <f t="shared" si="2"/>
        <v>0</v>
      </c>
    </row>
    <row r="52" spans="1:7">
      <c r="A52" s="10" t="s">
        <v>56</v>
      </c>
      <c r="B52" s="11">
        <v>463280</v>
      </c>
      <c r="C52" s="11">
        <v>10558665.109999999</v>
      </c>
      <c r="D52" s="11">
        <v>11021945.109999999</v>
      </c>
      <c r="E52" s="11">
        <v>897227.24</v>
      </c>
      <c r="F52" s="11">
        <v>897227.24</v>
      </c>
      <c r="G52" s="11">
        <f t="shared" si="2"/>
        <v>10124717.869999999</v>
      </c>
    </row>
    <row r="53" spans="1:7">
      <c r="A53" s="8" t="s">
        <v>57</v>
      </c>
      <c r="B53" s="9">
        <f>SUM(B54:B56)</f>
        <v>500000</v>
      </c>
      <c r="C53" s="9">
        <f t="shared" ref="C53:F53" si="7">SUM(C54:C56)</f>
        <v>173755149.12</v>
      </c>
      <c r="D53" s="9">
        <f t="shared" si="7"/>
        <v>174255149.12</v>
      </c>
      <c r="E53" s="9">
        <f t="shared" si="7"/>
        <v>45493248.649999999</v>
      </c>
      <c r="F53" s="9">
        <f t="shared" si="7"/>
        <v>45493248.649999999</v>
      </c>
      <c r="G53" s="9">
        <f t="shared" si="2"/>
        <v>128761900.47</v>
      </c>
    </row>
    <row r="54" spans="1:7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 t="shared" si="2"/>
        <v>0</v>
      </c>
    </row>
    <row r="55" spans="1:7">
      <c r="A55" s="10" t="s">
        <v>59</v>
      </c>
      <c r="B55" s="11">
        <v>500000</v>
      </c>
      <c r="C55" s="11">
        <v>173755149.12</v>
      </c>
      <c r="D55" s="11">
        <v>174255149.12</v>
      </c>
      <c r="E55" s="11">
        <v>45493248.649999999</v>
      </c>
      <c r="F55" s="11">
        <v>45493248.649999999</v>
      </c>
      <c r="G55" s="11">
        <f t="shared" si="2"/>
        <v>128761900.47</v>
      </c>
    </row>
    <row r="56" spans="1:7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 t="shared" si="2"/>
        <v>0</v>
      </c>
    </row>
    <row r="57" spans="1:7">
      <c r="A57" s="8" t="s">
        <v>61</v>
      </c>
      <c r="B57" s="9">
        <f>SUM(B58:B65)</f>
        <v>23760000</v>
      </c>
      <c r="C57" s="9">
        <f t="shared" ref="C57:F57" si="8">SUM(C58:C65)</f>
        <v>40509710.520000003</v>
      </c>
      <c r="D57" s="9">
        <f t="shared" si="8"/>
        <v>64269710.520000003</v>
      </c>
      <c r="E57" s="9">
        <f t="shared" si="8"/>
        <v>0</v>
      </c>
      <c r="F57" s="9">
        <f t="shared" si="8"/>
        <v>0</v>
      </c>
      <c r="G57" s="9">
        <f t="shared" si="2"/>
        <v>64269710.520000003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>
        <v>23760000</v>
      </c>
      <c r="C65" s="11">
        <v>40509710.520000003</v>
      </c>
      <c r="D65" s="11">
        <v>64269710.520000003</v>
      </c>
      <c r="E65" s="11">
        <v>0</v>
      </c>
      <c r="F65" s="11">
        <v>0</v>
      </c>
      <c r="G65" s="11">
        <f t="shared" si="2"/>
        <v>64269710.520000003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1602041508</v>
      </c>
      <c r="C154" s="13">
        <f t="shared" ref="C154:G154" si="24">C4+C79</f>
        <v>251383507.92000002</v>
      </c>
      <c r="D154" s="13">
        <f t="shared" si="24"/>
        <v>1853425015.9200001</v>
      </c>
      <c r="E154" s="13">
        <f t="shared" si="24"/>
        <v>997643356.63000011</v>
      </c>
      <c r="F154" s="13">
        <f t="shared" si="24"/>
        <v>995465062.66000009</v>
      </c>
      <c r="G154" s="13">
        <f t="shared" si="24"/>
        <v>855781659.29000008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C7" sqref="C7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151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SUM(B6:B36)</f>
        <v>1602041508</v>
      </c>
      <c r="C5" s="13">
        <f t="shared" ref="C5:G5" si="0">SUM(C6:C36)</f>
        <v>251383507.91999999</v>
      </c>
      <c r="D5" s="13">
        <f t="shared" si="0"/>
        <v>1853425015.9200001</v>
      </c>
      <c r="E5" s="13">
        <f t="shared" si="0"/>
        <v>997643356.63</v>
      </c>
      <c r="F5" s="13">
        <f t="shared" si="0"/>
        <v>995465062.65999997</v>
      </c>
      <c r="G5" s="13">
        <f t="shared" si="0"/>
        <v>855781659.28999996</v>
      </c>
    </row>
    <row r="6" spans="1:7" ht="12" customHeight="1">
      <c r="A6" s="26" t="s">
        <v>154</v>
      </c>
      <c r="B6" s="16">
        <v>18658005</v>
      </c>
      <c r="C6" s="16">
        <v>-1129086.17</v>
      </c>
      <c r="D6" s="16">
        <v>17528918.829999998</v>
      </c>
      <c r="E6" s="16">
        <v>9031799.2200000007</v>
      </c>
      <c r="F6" s="16">
        <v>9021689.6899999995</v>
      </c>
      <c r="G6" s="16">
        <f>D6-E6</f>
        <v>8497119.6099999975</v>
      </c>
    </row>
    <row r="7" spans="1:7" ht="12" customHeight="1">
      <c r="A7" s="26" t="s">
        <v>155</v>
      </c>
      <c r="B7" s="16">
        <v>4950377</v>
      </c>
      <c r="C7" s="16">
        <v>-183107.36</v>
      </c>
      <c r="D7" s="16">
        <v>4767269.6399999997</v>
      </c>
      <c r="E7" s="16">
        <v>2963510.89</v>
      </c>
      <c r="F7" s="16">
        <v>2963510.89</v>
      </c>
      <c r="G7" s="16">
        <f t="shared" ref="G7:G36" si="1">D7-E7</f>
        <v>1803758.7499999995</v>
      </c>
    </row>
    <row r="8" spans="1:7" ht="12" customHeight="1">
      <c r="A8" s="26" t="s">
        <v>156</v>
      </c>
      <c r="B8" s="16">
        <v>52565843</v>
      </c>
      <c r="C8" s="16">
        <v>13977205.810000001</v>
      </c>
      <c r="D8" s="16">
        <v>66543048.810000002</v>
      </c>
      <c r="E8" s="16">
        <v>22233090.789999999</v>
      </c>
      <c r="F8" s="16">
        <v>22231394.789999999</v>
      </c>
      <c r="G8" s="16">
        <f t="shared" si="1"/>
        <v>44309958.020000003</v>
      </c>
    </row>
    <row r="9" spans="1:7" ht="12" customHeight="1">
      <c r="A9" s="26" t="s">
        <v>157</v>
      </c>
      <c r="B9" s="16">
        <v>8520775</v>
      </c>
      <c r="C9" s="16">
        <v>-33733.24</v>
      </c>
      <c r="D9" s="16">
        <v>8487041.7599999998</v>
      </c>
      <c r="E9" s="16">
        <v>5445054.46</v>
      </c>
      <c r="F9" s="16">
        <v>5445054.46</v>
      </c>
      <c r="G9" s="16">
        <f t="shared" si="1"/>
        <v>3041987.3</v>
      </c>
    </row>
    <row r="10" spans="1:7" ht="12" customHeight="1">
      <c r="A10" s="26" t="s">
        <v>158</v>
      </c>
      <c r="B10" s="16">
        <v>115219764</v>
      </c>
      <c r="C10" s="16">
        <v>-133261.98000000001</v>
      </c>
      <c r="D10" s="16">
        <v>115086502.02</v>
      </c>
      <c r="E10" s="16">
        <v>74707238.109999999</v>
      </c>
      <c r="F10" s="16">
        <v>74701984.049999997</v>
      </c>
      <c r="G10" s="16">
        <f t="shared" si="1"/>
        <v>40379263.909999996</v>
      </c>
    </row>
    <row r="11" spans="1:7" ht="12" customHeight="1">
      <c r="A11" s="26" t="s">
        <v>159</v>
      </c>
      <c r="B11" s="16">
        <v>96994414</v>
      </c>
      <c r="C11" s="16">
        <v>-1926905.24</v>
      </c>
      <c r="D11" s="16">
        <v>95067508.760000005</v>
      </c>
      <c r="E11" s="16">
        <v>47947696.799999997</v>
      </c>
      <c r="F11" s="16">
        <v>47776194.369999997</v>
      </c>
      <c r="G11" s="16">
        <f t="shared" si="1"/>
        <v>47119811.960000008</v>
      </c>
    </row>
    <row r="12" spans="1:7" ht="12" customHeight="1">
      <c r="A12" s="26" t="s">
        <v>160</v>
      </c>
      <c r="B12" s="16">
        <v>35562468</v>
      </c>
      <c r="C12" s="16">
        <v>-1466451.95</v>
      </c>
      <c r="D12" s="16">
        <v>34096016.049999997</v>
      </c>
      <c r="E12" s="16">
        <v>20991615.109999999</v>
      </c>
      <c r="F12" s="16">
        <v>20983055.129999999</v>
      </c>
      <c r="G12" s="16">
        <f t="shared" si="1"/>
        <v>13104400.939999998</v>
      </c>
    </row>
    <row r="13" spans="1:7" ht="12" customHeight="1">
      <c r="A13" s="26" t="s">
        <v>161</v>
      </c>
      <c r="B13" s="16">
        <v>172465775</v>
      </c>
      <c r="C13" s="16">
        <v>-2878337.05</v>
      </c>
      <c r="D13" s="16">
        <v>169587437.94999999</v>
      </c>
      <c r="E13" s="16">
        <v>106977948.84999999</v>
      </c>
      <c r="F13" s="16">
        <v>106956076.05</v>
      </c>
      <c r="G13" s="16">
        <f t="shared" si="1"/>
        <v>62609489.099999994</v>
      </c>
    </row>
    <row r="14" spans="1:7" ht="12" customHeight="1">
      <c r="A14" s="26" t="s">
        <v>162</v>
      </c>
      <c r="B14" s="16">
        <v>402656982</v>
      </c>
      <c r="C14" s="16">
        <v>34749525.210000001</v>
      </c>
      <c r="D14" s="16">
        <v>437406507.20999998</v>
      </c>
      <c r="E14" s="16">
        <v>235952372.02000001</v>
      </c>
      <c r="F14" s="16">
        <v>235864266.75</v>
      </c>
      <c r="G14" s="16">
        <f t="shared" si="1"/>
        <v>201454135.18999997</v>
      </c>
    </row>
    <row r="15" spans="1:7" ht="12" customHeight="1">
      <c r="A15" s="26" t="s">
        <v>163</v>
      </c>
      <c r="B15" s="16">
        <v>123792208</v>
      </c>
      <c r="C15" s="16">
        <v>670391.37</v>
      </c>
      <c r="D15" s="16">
        <v>124462599.37</v>
      </c>
      <c r="E15" s="16">
        <v>81472999.819999993</v>
      </c>
      <c r="F15" s="16">
        <v>81460464.129999995</v>
      </c>
      <c r="G15" s="16">
        <f t="shared" si="1"/>
        <v>42989599.550000012</v>
      </c>
    </row>
    <row r="16" spans="1:7" ht="12" customHeight="1">
      <c r="A16" s="26" t="s">
        <v>164</v>
      </c>
      <c r="B16" s="16">
        <v>47933563</v>
      </c>
      <c r="C16" s="16">
        <v>-778921.38</v>
      </c>
      <c r="D16" s="16">
        <v>47154641.619999997</v>
      </c>
      <c r="E16" s="16">
        <v>30216997.68</v>
      </c>
      <c r="F16" s="16">
        <v>30216997.68</v>
      </c>
      <c r="G16" s="16">
        <f t="shared" si="1"/>
        <v>16937643.939999998</v>
      </c>
    </row>
    <row r="17" spans="1:7" ht="12" customHeight="1">
      <c r="A17" s="26" t="s">
        <v>165</v>
      </c>
      <c r="B17" s="16">
        <v>214083655</v>
      </c>
      <c r="C17" s="16">
        <v>-31667169.989999998</v>
      </c>
      <c r="D17" s="16">
        <v>182416485.00999999</v>
      </c>
      <c r="E17" s="16">
        <v>108533849.61</v>
      </c>
      <c r="F17" s="16">
        <v>108502382.01000001</v>
      </c>
      <c r="G17" s="16">
        <f t="shared" si="1"/>
        <v>73882635.399999991</v>
      </c>
    </row>
    <row r="18" spans="1:7" ht="12" customHeight="1">
      <c r="A18" s="26" t="s">
        <v>166</v>
      </c>
      <c r="B18" s="16">
        <v>103001975</v>
      </c>
      <c r="C18" s="16">
        <v>7247058.8399999999</v>
      </c>
      <c r="D18" s="16">
        <v>110249033.84</v>
      </c>
      <c r="E18" s="16">
        <v>68187972.680000007</v>
      </c>
      <c r="F18" s="16">
        <v>67061918.700000003</v>
      </c>
      <c r="G18" s="16">
        <f t="shared" si="1"/>
        <v>42061061.159999996</v>
      </c>
    </row>
    <row r="19" spans="1:7" ht="12" customHeight="1">
      <c r="A19" s="26" t="s">
        <v>167</v>
      </c>
      <c r="B19" s="16">
        <v>27105857</v>
      </c>
      <c r="C19" s="16">
        <v>-461935.15</v>
      </c>
      <c r="D19" s="16">
        <v>26643921.850000001</v>
      </c>
      <c r="E19" s="16">
        <v>16909880.77</v>
      </c>
      <c r="F19" s="16">
        <v>16909880.77</v>
      </c>
      <c r="G19" s="16">
        <f t="shared" si="1"/>
        <v>9734041.0800000019</v>
      </c>
    </row>
    <row r="20" spans="1:7" ht="12" customHeight="1">
      <c r="A20" s="26" t="s">
        <v>168</v>
      </c>
      <c r="B20" s="16">
        <v>39623522</v>
      </c>
      <c r="C20" s="16">
        <v>-730745.67</v>
      </c>
      <c r="D20" s="16">
        <v>38892776.329999998</v>
      </c>
      <c r="E20" s="16">
        <v>24484834.579999998</v>
      </c>
      <c r="F20" s="16">
        <v>24484834.579999998</v>
      </c>
      <c r="G20" s="16">
        <f t="shared" si="1"/>
        <v>14407941.75</v>
      </c>
    </row>
    <row r="21" spans="1:7" ht="12" customHeight="1">
      <c r="A21" s="26" t="s">
        <v>169</v>
      </c>
      <c r="B21" s="16">
        <v>6873256</v>
      </c>
      <c r="C21" s="16">
        <v>-27407.82</v>
      </c>
      <c r="D21" s="16">
        <v>6845848.1799999997</v>
      </c>
      <c r="E21" s="16">
        <v>4348314.41</v>
      </c>
      <c r="F21" s="16">
        <v>4348314.41</v>
      </c>
      <c r="G21" s="16">
        <f t="shared" si="1"/>
        <v>2497533.7699999996</v>
      </c>
    </row>
    <row r="22" spans="1:7" ht="12" customHeight="1">
      <c r="A22" s="26" t="s">
        <v>170</v>
      </c>
      <c r="B22" s="16">
        <v>17893307</v>
      </c>
      <c r="C22" s="16">
        <v>795086.46</v>
      </c>
      <c r="D22" s="16">
        <v>18688393.460000001</v>
      </c>
      <c r="E22" s="16">
        <v>9211820.9900000002</v>
      </c>
      <c r="F22" s="16">
        <v>9155858.8200000003</v>
      </c>
      <c r="G22" s="16">
        <f t="shared" si="1"/>
        <v>9476572.4700000007</v>
      </c>
    </row>
    <row r="23" spans="1:7" ht="12" customHeight="1">
      <c r="A23" s="26" t="s">
        <v>171</v>
      </c>
      <c r="B23" s="16">
        <v>22027513</v>
      </c>
      <c r="C23" s="16">
        <v>-1276948.73</v>
      </c>
      <c r="D23" s="16">
        <v>20750564.27</v>
      </c>
      <c r="E23" s="16">
        <v>12532643.83</v>
      </c>
      <c r="F23" s="16">
        <v>12532643.83</v>
      </c>
      <c r="G23" s="16">
        <f t="shared" si="1"/>
        <v>8217920.4399999995</v>
      </c>
    </row>
    <row r="24" spans="1:7" ht="12" customHeight="1">
      <c r="A24" s="26" t="s">
        <v>172</v>
      </c>
      <c r="B24" s="16">
        <v>6412893</v>
      </c>
      <c r="C24" s="16">
        <v>-306396.81</v>
      </c>
      <c r="D24" s="16">
        <v>6106496.1900000004</v>
      </c>
      <c r="E24" s="16">
        <v>3856015.88</v>
      </c>
      <c r="F24" s="16">
        <v>3856015.88</v>
      </c>
      <c r="G24" s="16">
        <f t="shared" si="1"/>
        <v>2250480.3100000005</v>
      </c>
    </row>
    <row r="25" spans="1:7" ht="12" customHeight="1">
      <c r="A25" s="26" t="s">
        <v>173</v>
      </c>
      <c r="B25" s="16">
        <v>6474847</v>
      </c>
      <c r="C25" s="16">
        <v>-830079.15</v>
      </c>
      <c r="D25" s="16">
        <v>5644767.8499999996</v>
      </c>
      <c r="E25" s="16">
        <v>3597362.21</v>
      </c>
      <c r="F25" s="16">
        <v>3597362.21</v>
      </c>
      <c r="G25" s="16">
        <f t="shared" si="1"/>
        <v>2047405.6399999997</v>
      </c>
    </row>
    <row r="26" spans="1:7" ht="12" customHeight="1">
      <c r="A26" s="26" t="s">
        <v>174</v>
      </c>
      <c r="B26" s="16">
        <v>3200339</v>
      </c>
      <c r="C26" s="16">
        <v>-18926.05</v>
      </c>
      <c r="D26" s="16">
        <v>3181412.95</v>
      </c>
      <c r="E26" s="16">
        <v>2072057.57</v>
      </c>
      <c r="F26" s="16">
        <v>2072057.57</v>
      </c>
      <c r="G26" s="16">
        <f t="shared" si="1"/>
        <v>1109355.3800000001</v>
      </c>
    </row>
    <row r="27" spans="1:7" ht="12" customHeight="1">
      <c r="A27" s="26" t="s">
        <v>175</v>
      </c>
      <c r="B27" s="16">
        <v>33410512</v>
      </c>
      <c r="C27" s="16">
        <v>-1115544.77</v>
      </c>
      <c r="D27" s="16">
        <v>32294967.23</v>
      </c>
      <c r="E27" s="16">
        <v>20863786.399999999</v>
      </c>
      <c r="F27" s="16">
        <v>20862886.399999999</v>
      </c>
      <c r="G27" s="16">
        <f t="shared" si="1"/>
        <v>11431180.830000002</v>
      </c>
    </row>
    <row r="28" spans="1:7" ht="12" customHeight="1">
      <c r="A28" s="26" t="s">
        <v>176</v>
      </c>
      <c r="B28" s="16">
        <v>15703722</v>
      </c>
      <c r="C28" s="16">
        <v>91500.21</v>
      </c>
      <c r="D28" s="16">
        <v>15795222.210000001</v>
      </c>
      <c r="E28" s="16">
        <v>6907469.3200000003</v>
      </c>
      <c r="F28" s="16">
        <v>6356391.0199999996</v>
      </c>
      <c r="G28" s="16">
        <f t="shared" si="1"/>
        <v>8887752.8900000006</v>
      </c>
    </row>
    <row r="29" spans="1:7" ht="12" customHeight="1">
      <c r="A29" s="26" t="s">
        <v>177</v>
      </c>
      <c r="B29" s="16">
        <v>918399</v>
      </c>
      <c r="C29" s="16">
        <v>-189.25</v>
      </c>
      <c r="D29" s="16">
        <v>918209.75</v>
      </c>
      <c r="E29" s="16">
        <v>593049.56000000006</v>
      </c>
      <c r="F29" s="16">
        <v>593049.56000000006</v>
      </c>
      <c r="G29" s="16">
        <f t="shared" si="1"/>
        <v>325160.18999999994</v>
      </c>
    </row>
    <row r="30" spans="1:7" ht="12" customHeight="1">
      <c r="A30" s="26" t="s">
        <v>178</v>
      </c>
      <c r="B30" s="16">
        <v>377851</v>
      </c>
      <c r="C30" s="16">
        <v>54488.58</v>
      </c>
      <c r="D30" s="16">
        <v>432339.58</v>
      </c>
      <c r="E30" s="16">
        <v>244090.63</v>
      </c>
      <c r="F30" s="16">
        <v>244090.63</v>
      </c>
      <c r="G30" s="16">
        <f t="shared" si="1"/>
        <v>188248.95</v>
      </c>
    </row>
    <row r="31" spans="1:7" ht="12" customHeight="1">
      <c r="A31" s="26" t="s">
        <v>179</v>
      </c>
      <c r="B31" s="16">
        <v>13598087</v>
      </c>
      <c r="C31" s="16">
        <v>94060.78</v>
      </c>
      <c r="D31" s="16">
        <v>13692147.779999999</v>
      </c>
      <c r="E31" s="16">
        <v>8705029.1400000006</v>
      </c>
      <c r="F31" s="16">
        <v>8705029.1400000006</v>
      </c>
      <c r="G31" s="16">
        <f t="shared" si="1"/>
        <v>4987118.6399999987</v>
      </c>
    </row>
    <row r="32" spans="1:7" ht="12" customHeight="1">
      <c r="A32" s="26" t="s">
        <v>180</v>
      </c>
      <c r="B32" s="16">
        <v>8395599</v>
      </c>
      <c r="C32" s="16">
        <v>76518.539999999994</v>
      </c>
      <c r="D32" s="16">
        <v>8472117.5399999991</v>
      </c>
      <c r="E32" s="16">
        <v>5436058.7599999998</v>
      </c>
      <c r="F32" s="16">
        <v>5411279.2800000003</v>
      </c>
      <c r="G32" s="16">
        <f t="shared" si="1"/>
        <v>3036058.7799999993</v>
      </c>
    </row>
    <row r="33" spans="1:7" ht="12" customHeight="1">
      <c r="A33" s="26" t="s">
        <v>181</v>
      </c>
      <c r="B33" s="16" t="s">
        <v>182</v>
      </c>
      <c r="C33" s="16">
        <v>109743387.14</v>
      </c>
      <c r="D33" s="16">
        <v>109743387.14</v>
      </c>
      <c r="E33" s="16">
        <v>19957534.789999999</v>
      </c>
      <c r="F33" s="16">
        <v>19957534.789999999</v>
      </c>
      <c r="G33" s="16">
        <f t="shared" si="1"/>
        <v>89785852.349999994</v>
      </c>
    </row>
    <row r="34" spans="1:7" ht="12" customHeight="1">
      <c r="A34" s="26" t="s">
        <v>183</v>
      </c>
      <c r="B34" s="16">
        <v>3620000</v>
      </c>
      <c r="C34" s="16">
        <v>96476536.700000003</v>
      </c>
      <c r="D34" s="16">
        <v>100096536.7</v>
      </c>
      <c r="E34" s="16">
        <v>20621135.77</v>
      </c>
      <c r="F34" s="16">
        <v>20552719.09</v>
      </c>
      <c r="G34" s="16">
        <f t="shared" si="1"/>
        <v>79475400.930000007</v>
      </c>
    </row>
    <row r="35" spans="1:7" ht="12" customHeight="1">
      <c r="A35" s="26" t="s">
        <v>184</v>
      </c>
      <c r="B35" s="16" t="s">
        <v>182</v>
      </c>
      <c r="C35" s="16">
        <v>18339786.640000001</v>
      </c>
      <c r="D35" s="16">
        <v>18339786.640000001</v>
      </c>
      <c r="E35" s="16">
        <v>17436203.100000001</v>
      </c>
      <c r="F35" s="16">
        <v>17436203.100000001</v>
      </c>
      <c r="G35" s="16">
        <f t="shared" si="1"/>
        <v>903583.53999999911</v>
      </c>
    </row>
    <row r="36" spans="1:7" ht="12" customHeight="1">
      <c r="A36" s="26" t="s">
        <v>185</v>
      </c>
      <c r="B36" s="16" t="s">
        <v>182</v>
      </c>
      <c r="C36" s="16">
        <v>14033109.4</v>
      </c>
      <c r="D36" s="16">
        <v>14033109.4</v>
      </c>
      <c r="E36" s="16">
        <v>5203922.88</v>
      </c>
      <c r="F36" s="16">
        <v>5203922.88</v>
      </c>
      <c r="G36" s="16">
        <f t="shared" si="1"/>
        <v>8829186.5199999996</v>
      </c>
    </row>
    <row r="37" spans="1:7" ht="5.25" customHeight="1">
      <c r="A37" s="26"/>
      <c r="B37" s="16"/>
      <c r="C37" s="16"/>
      <c r="D37" s="16"/>
      <c r="E37" s="16"/>
      <c r="F37" s="16"/>
      <c r="G37" s="16"/>
    </row>
    <row r="38" spans="1:7" ht="5.0999999999999996" customHeight="1">
      <c r="A38" s="26"/>
      <c r="B38" s="16"/>
      <c r="C38" s="16"/>
      <c r="D38" s="16"/>
      <c r="E38" s="16"/>
      <c r="F38" s="16"/>
      <c r="G38" s="16"/>
    </row>
    <row r="39" spans="1:7">
      <c r="A39" s="27" t="s">
        <v>98</v>
      </c>
      <c r="B39" s="16"/>
      <c r="C39" s="16"/>
      <c r="D39" s="16"/>
      <c r="E39" s="16"/>
      <c r="F39" s="16"/>
      <c r="G39" s="16"/>
    </row>
    <row r="40" spans="1:7">
      <c r="A40" s="27" t="s">
        <v>99</v>
      </c>
      <c r="B40" s="13">
        <f>SUM(B41:B48)</f>
        <v>0</v>
      </c>
      <c r="C40" s="13">
        <f t="shared" ref="C40:G40" si="2">SUM(C41:C48)</f>
        <v>0</v>
      </c>
      <c r="D40" s="13">
        <f t="shared" si="2"/>
        <v>0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>
      <c r="A41" s="26" t="s">
        <v>90</v>
      </c>
      <c r="B41" s="16"/>
      <c r="C41" s="16"/>
      <c r="D41" s="16"/>
      <c r="E41" s="16"/>
      <c r="F41" s="16"/>
      <c r="G41" s="16">
        <f t="shared" ref="G41:G48" si="3">D41-E41</f>
        <v>0</v>
      </c>
    </row>
    <row r="42" spans="1:7">
      <c r="A42" s="26" t="s">
        <v>91</v>
      </c>
      <c r="B42" s="16"/>
      <c r="C42" s="16"/>
      <c r="D42" s="16"/>
      <c r="E42" s="16"/>
      <c r="F42" s="16"/>
      <c r="G42" s="16">
        <f t="shared" si="3"/>
        <v>0</v>
      </c>
    </row>
    <row r="43" spans="1:7">
      <c r="A43" s="26" t="s">
        <v>92</v>
      </c>
      <c r="B43" s="16"/>
      <c r="C43" s="16"/>
      <c r="D43" s="16"/>
      <c r="E43" s="16"/>
      <c r="F43" s="16"/>
      <c r="G43" s="16">
        <f t="shared" si="3"/>
        <v>0</v>
      </c>
    </row>
    <row r="44" spans="1:7">
      <c r="A44" s="26" t="s">
        <v>93</v>
      </c>
      <c r="B44" s="16"/>
      <c r="C44" s="16"/>
      <c r="D44" s="16"/>
      <c r="E44" s="16"/>
      <c r="F44" s="16"/>
      <c r="G44" s="16">
        <f t="shared" si="3"/>
        <v>0</v>
      </c>
    </row>
    <row r="45" spans="1:7">
      <c r="A45" s="26" t="s">
        <v>94</v>
      </c>
      <c r="B45" s="16"/>
      <c r="C45" s="16"/>
      <c r="D45" s="16"/>
      <c r="E45" s="16"/>
      <c r="F45" s="16"/>
      <c r="G45" s="16">
        <f t="shared" si="3"/>
        <v>0</v>
      </c>
    </row>
    <row r="46" spans="1:7">
      <c r="A46" s="26" t="s">
        <v>95</v>
      </c>
      <c r="B46" s="16"/>
      <c r="C46" s="16"/>
      <c r="D46" s="16"/>
      <c r="E46" s="16"/>
      <c r="F46" s="16"/>
      <c r="G46" s="16">
        <f t="shared" si="3"/>
        <v>0</v>
      </c>
    </row>
    <row r="47" spans="1:7">
      <c r="A47" s="26" t="s">
        <v>96</v>
      </c>
      <c r="B47" s="16"/>
      <c r="C47" s="16"/>
      <c r="D47" s="16"/>
      <c r="E47" s="16"/>
      <c r="F47" s="16"/>
      <c r="G47" s="16">
        <f t="shared" si="3"/>
        <v>0</v>
      </c>
    </row>
    <row r="48" spans="1:7">
      <c r="A48" s="26" t="s">
        <v>97</v>
      </c>
      <c r="B48" s="16"/>
      <c r="C48" s="16"/>
      <c r="D48" s="16"/>
      <c r="E48" s="16"/>
      <c r="F48" s="16"/>
      <c r="G48" s="16">
        <f t="shared" si="3"/>
        <v>0</v>
      </c>
    </row>
    <row r="49" spans="1:7" ht="5.0999999999999996" customHeight="1">
      <c r="A49" s="28"/>
      <c r="B49" s="16"/>
      <c r="C49" s="16"/>
      <c r="D49" s="16"/>
      <c r="E49" s="16"/>
      <c r="F49" s="16"/>
      <c r="G49" s="16"/>
    </row>
    <row r="50" spans="1:7">
      <c r="A50" s="25" t="s">
        <v>83</v>
      </c>
      <c r="B50" s="13">
        <f>B5+B40</f>
        <v>1602041508</v>
      </c>
      <c r="C50" s="13">
        <f>C5+C40</f>
        <v>251383507.91999999</v>
      </c>
      <c r="D50" s="13">
        <f>D5+D40</f>
        <v>1853425015.9200001</v>
      </c>
      <c r="E50" s="13">
        <f>E5+E40</f>
        <v>997643356.63</v>
      </c>
      <c r="F50" s="13">
        <f>F5+F40</f>
        <v>995465062.65999997</v>
      </c>
      <c r="G50" s="13">
        <f>G5+G40</f>
        <v>855781659.28999996</v>
      </c>
    </row>
    <row r="51" spans="1:7" ht="5.0999999999999996" customHeight="1">
      <c r="A51" s="29"/>
      <c r="B51" s="18"/>
      <c r="C51" s="18"/>
      <c r="D51" s="18"/>
      <c r="E51" s="18"/>
      <c r="F51" s="18"/>
      <c r="G51" s="18"/>
    </row>
  </sheetData>
  <mergeCells count="2">
    <mergeCell ref="A1:G1"/>
    <mergeCell ref="B2:F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B5" sqref="B5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152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1602041508</v>
      </c>
      <c r="C5" s="13">
        <f t="shared" ref="C5:G5" si="0">C6+C16+C25+C36</f>
        <v>251383507.91999999</v>
      </c>
      <c r="D5" s="13">
        <f t="shared" si="0"/>
        <v>1853425015.9200001</v>
      </c>
      <c r="E5" s="13">
        <f t="shared" si="0"/>
        <v>997643356.63</v>
      </c>
      <c r="F5" s="13">
        <f t="shared" si="0"/>
        <v>995465062.65999997</v>
      </c>
      <c r="G5" s="13">
        <f t="shared" si="0"/>
        <v>855781659.29000008</v>
      </c>
    </row>
    <row r="6" spans="1:7">
      <c r="A6" s="12" t="s">
        <v>101</v>
      </c>
      <c r="B6" s="13">
        <f>SUM(B7:B14)</f>
        <v>1602041508</v>
      </c>
      <c r="C6" s="13">
        <f t="shared" ref="C6:G6" si="1">SUM(C7:C14)</f>
        <v>251383507.91999999</v>
      </c>
      <c r="D6" s="13">
        <f t="shared" si="1"/>
        <v>1853425015.9200001</v>
      </c>
      <c r="E6" s="13">
        <f t="shared" si="1"/>
        <v>997643356.63</v>
      </c>
      <c r="F6" s="13">
        <f t="shared" si="1"/>
        <v>995465062.65999997</v>
      </c>
      <c r="G6" s="13">
        <f t="shared" si="1"/>
        <v>855781659.29000008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55">
        <v>1602041508</v>
      </c>
      <c r="C8" s="55">
        <v>251383507.91999999</v>
      </c>
      <c r="D8" s="55">
        <v>1853425015.9200001</v>
      </c>
      <c r="E8" s="55">
        <v>997643356.63</v>
      </c>
      <c r="F8" s="55">
        <v>995465062.65999997</v>
      </c>
      <c r="G8" s="16">
        <f t="shared" ref="G8:G71" si="2">D8-E8</f>
        <v>855781659.29000008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1602041508</v>
      </c>
      <c r="C79" s="13">
        <f t="shared" ref="C79:G79" si="12">C5+C42</f>
        <v>251383507.91999999</v>
      </c>
      <c r="D79" s="13">
        <f t="shared" si="12"/>
        <v>1853425015.9200001</v>
      </c>
      <c r="E79" s="13">
        <f t="shared" si="12"/>
        <v>997643356.63</v>
      </c>
      <c r="F79" s="13">
        <f t="shared" si="12"/>
        <v>995465062.65999997</v>
      </c>
      <c r="G79" s="13">
        <f t="shared" si="12"/>
        <v>855781659.29000008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0" workbookViewId="0">
      <selection activeCell="G41" sqref="G41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153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1312866888</v>
      </c>
      <c r="C4" s="39">
        <f t="shared" ref="C4:G4" si="0">C5+C6+C7+C10+C11+C14</f>
        <v>-31931283.91</v>
      </c>
      <c r="D4" s="39">
        <f t="shared" si="0"/>
        <v>1280935604.0899999</v>
      </c>
      <c r="E4" s="39">
        <f t="shared" si="0"/>
        <v>785631760.88999999</v>
      </c>
      <c r="F4" s="39">
        <f t="shared" si="0"/>
        <v>785621760.88999999</v>
      </c>
      <c r="G4" s="39">
        <f t="shared" si="0"/>
        <v>495303843.19999993</v>
      </c>
    </row>
    <row r="5" spans="1:7">
      <c r="A5" s="40" t="s">
        <v>136</v>
      </c>
      <c r="B5" s="13">
        <v>1312866888</v>
      </c>
      <c r="C5" s="13">
        <v>-31931283.91</v>
      </c>
      <c r="D5" s="13">
        <v>1280935604.0899999</v>
      </c>
      <c r="E5" s="13">
        <v>785631760.88999999</v>
      </c>
      <c r="F5" s="13">
        <v>785621760.88999999</v>
      </c>
      <c r="G5" s="13">
        <f>D5-E5</f>
        <v>495303843.19999993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1312866888</v>
      </c>
      <c r="C27" s="13">
        <f t="shared" ref="C27:G27" si="8">C4+C16</f>
        <v>-31931283.91</v>
      </c>
      <c r="D27" s="13">
        <f t="shared" si="8"/>
        <v>1280935604.0899999</v>
      </c>
      <c r="E27" s="13">
        <f t="shared" si="8"/>
        <v>785631760.88999999</v>
      </c>
      <c r="F27" s="13">
        <f t="shared" si="8"/>
        <v>785621760.88999999</v>
      </c>
      <c r="G27" s="13">
        <f t="shared" si="8"/>
        <v>495303843.19999993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Piedad PNA. Navarrete Aguado</cp:lastModifiedBy>
  <cp:lastPrinted>2017-10-10T20:54:53Z</cp:lastPrinted>
  <dcterms:created xsi:type="dcterms:W3CDTF">2017-01-11T17:22:36Z</dcterms:created>
  <dcterms:modified xsi:type="dcterms:W3CDTF">2017-10-11T15:16:01Z</dcterms:modified>
</cp:coreProperties>
</file>