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57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8" i="1" l="1"/>
  <c r="G7" i="1"/>
  <c r="F7" i="1"/>
  <c r="H7" i="1" s="1"/>
  <c r="E7" i="1"/>
  <c r="D7" i="1"/>
  <c r="C7" i="1"/>
  <c r="H5" i="1" l="1"/>
  <c r="H6" i="1"/>
  <c r="H3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 l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<sst xmlns="http://schemas.openxmlformats.org/spreadsheetml/2006/main" count="45" uniqueCount="45">
  <si>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</si>
  <si>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</si>
  <si>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</si>
  <si>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</si>
  <si>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</si>
  <si>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</si>
  <si>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</si>
  <si>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</si>
  <si>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</si>
  <si>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</si>
  <si>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      301   PRESIDENCIA</t>
  </si>
  <si>
    <t xml:space="preserve">       302   SECRETARIA GENERAL DEL STJ</t>
  </si>
  <si>
    <t xml:space="preserve">       303   DIRECCION DE ADMINISTRACION</t>
  </si>
  <si>
    <t xml:space="preserve">       304   CONTRALORIA</t>
  </si>
  <si>
    <t xml:space="preserve">       305   DIR. DE OFICIALIAS Y CENTRALES ACTUARIOS</t>
  </si>
  <si>
    <t xml:space="preserve">       306   DIR. SERVICIOS APOYO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</si>
  <si>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</si>
  <si>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</si>
  <si>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</si>
  <si>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</si>
  <si>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CENTRO EESTATAL  DE JUSTICIA ALTERNATIVA</t>
  </si>
  <si>
    <t xml:space="preserve">       312   JUZGADOS DE ORALIDAD PENAL</t>
  </si>
  <si>
    <t xml:space="preserve">       313   JUZGADOS DE ORALIDAD FAMILIAR</t>
  </si>
  <si>
    <t xml:space="preserve">       314   EJECUCION SANCIONES PENALES</t>
  </si>
  <si>
    <t xml:space="preserve">       315   JUZGADOS PARA ADOLESCENTES</t>
  </si>
  <si>
    <t xml:space="preserve">       316   VISITADURIA JUDICIAL</t>
  </si>
  <si>
    <t xml:space="preserve">       317   ESCUELA DE ESTUDIOS E INVESTIGACION</t>
  </si>
  <si>
    <t xml:space="preserve">       318   DIR.TECNOLOGIAS DE INFORMACION Y TELECOMUNICACIONES</t>
  </si>
  <si>
    <t xml:space="preserve">       319   DIR. ARCHIVO GENERAL</t>
  </si>
  <si>
    <t xml:space="preserve">       320   DIR.ASUNTOS JURIDICOS</t>
  </si>
  <si>
    <t xml:space="preserve">       321   COORDINACION DE PLANEACIÓN Y ESTADISTICA</t>
  </si>
  <si>
    <t xml:space="preserve">       322   DIR.SEGURIDAD INSTITUCIONAL</t>
  </si>
  <si>
    <t xml:space="preserve">       323   COORDINACION DE COMUNICACIÓN SOCIAL</t>
  </si>
  <si>
    <t xml:space="preserve">       324   UNIDAD DE ACCESO A LA INFORMACIÓN</t>
  </si>
  <si>
    <t xml:space="preserve">       325   COMITÉ DE IGUALDAD DE GENERO Y DERECHOS HUMANOS</t>
  </si>
  <si>
    <t xml:space="preserve">       326   JUZGADOS ORALIDAD MERCANTIL</t>
  </si>
  <si>
    <t xml:space="preserve">       327   COORDINACION SISTEMA DE GESTION ORAL</t>
  </si>
  <si>
    <t xml:space="preserve">       FAUX  FONDO AUXILIAR</t>
  </si>
  <si>
    <t xml:space="preserve">       PROD  PRODUCTOS</t>
  </si>
  <si>
    <t xml:space="preserve">       REF   REFRENDO COMPROMETIDO</t>
  </si>
  <si>
    <t xml:space="preserve">       REM   REMANENTE</t>
  </si>
  <si>
    <t>Total del Gasto</t>
  </si>
  <si>
    <t>**Toda vez que el Subejercicio se presenta únicamente al cierre del Ejercicio, lo manifestado en la columna de Subejercicio representa un DISPONIBLE ANUAL al cierre de este periodo.</t>
  </si>
  <si>
    <t>Bajo protesta de decir verdad declaramos que los Estados Financieros y sus notas, son razonablemente correctos y son responsabilidad del emisor.</t>
  </si>
  <si>
    <t>Poder Judicial del Estado de Guanajuato
Estado Analítico del Ejercicio del Presupuesto de Egresos
Clasificación Administrativa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</si>
</sst>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0" fillId="0" borderId="0" xfId="0" applyFont="1"/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 applyProtection="1">
      <alignment vertical="top"/>
      <protection locked="0"/>
    </xf>
    <xf numFmtId="49" fontId="5" fillId="0" borderId="5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0" fontId="4" fillId="0" borderId="7" xfId="2" applyFont="1" applyFill="1" applyBorder="1" applyAlignment="1" applyProtection="1">
      <alignment vertical="top"/>
      <protection locked="0"/>
    </xf>
    <xf numFmtId="49" fontId="5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4" fillId="0" borderId="8" xfId="2" applyFont="1" applyFill="1" applyBorder="1" applyAlignment="1" applyProtection="1">
      <alignment vertical="top"/>
      <protection locked="0"/>
    </xf>
    <xf numFmtId="0" fontId="4" fillId="0" borderId="11" xfId="2" applyFont="1" applyFill="1" applyBorder="1" applyAlignment="1" applyProtection="1">
      <alignment vertical="top"/>
      <protection locked="0"/>
    </xf>
    <xf numFmtId="0" fontId="5" fillId="0" borderId="12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4" fontId="2" fillId="3" borderId="9" xfId="2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495300</xdr:colOff>
      <xdr:row>1</xdr:row>
      <xdr:rowOff>0</xdr:rowOff>
    </xdr:to>
    <xdr:pic>
      <xdr:nvPicPr>
        <xdr:cNvPr id="2" name="Imagen 17">
          <a:extLst>
            <a:ext uri="{FF2B5EF4-FFF2-40B4-BE49-F238E27FC236}">
              <a16:creationId xmlns:a16="http://schemas.microsoft.com/office/drawing/2014/main" xmlns="" id="{86D3C296-3B3A-4900-BE10-35B55EEF4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" y="19050"/>
          <a:ext cx="12477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38</xdr:row>
      <xdr:rowOff>28575</xdr:rowOff>
    </xdr:from>
    <xdr:to>
      <xdr:col>8</xdr:col>
      <xdr:colOff>85725</xdr:colOff>
      <xdr:row>42</xdr:row>
      <xdr:rowOff>66675</xdr:rowOff>
    </xdr:to>
    <xdr:pic>
      <xdr:nvPicPr>
        <xdr:cNvPr id="3" name="Imagen 28">
          <a:extLst>
            <a:ext uri="{FF2B5EF4-FFF2-40B4-BE49-F238E27FC236}">
              <a16:creationId xmlns:a16="http://schemas.microsoft.com/office/drawing/2014/main" xmlns="" id="{AC05FBE9-2C14-473C-B686-48DDBF214F98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5" t="57708" r="2410" b="32532"/>
        <a:stretch/>
      </xdr:blipFill>
      <xdr:spPr bwMode="auto">
        <a:xfrm>
          <a:off x="57151" y="7972425"/>
          <a:ext cx="8753474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sqref="A1:XFD1048576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7" width="12.85546875" style="1" customWidth="1"/>
    <col min="8" max="8" width="14.28515625" style="1" customWidth="1"/>
    <col min="9" max="16384" width="11.42578125" style="1"/>
  </cols>
  <sheetData>
    <row r="1" spans="1:8" ht="48" customHeight="1" x14ac:dyDescent="0.25">
      <c r="A1" s="19" t="s">
        <v>44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0</v>
      </c>
      <c r="B2" s="23"/>
      <c r="C2" s="19" t="s">
        <v>1</v>
      </c>
      <c r="D2" s="20"/>
      <c r="E2" s="20"/>
      <c r="F2" s="20"/>
      <c r="G2" s="21"/>
      <c r="H2" s="28" t="s">
        <v>2</v>
      </c>
    </row>
    <row r="3" spans="1:8" ht="22.5" x14ac:dyDescent="0.25">
      <c r="A3" s="24"/>
      <c r="B3" s="25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9"/>
    </row>
    <row r="4" spans="1:8" x14ac:dyDescent="0.25">
      <c r="A4" s="26"/>
      <c r="B4" s="27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5">
      <c r="A5" s="4" t="s">
        <v>10</v>
      </c>
      <c r="B5" s="5"/>
      <c r="C5" s="6">
        <v>24032371</v>
      </c>
      <c r="D5" s="6">
        <v>179667.71</v>
      </c>
      <c r="E5" s="6">
        <v>24212038.710000001</v>
      </c>
      <c r="F5" s="6">
        <v>6996283.0300000003</v>
      </c>
      <c r="G5" s="6">
        <v>6786735.9800000004</v>
      </c>
      <c r="H5" s="6">
        <f t="shared" ref="H5:H6" si="0">E5-F5</f>
        <v>17215755.68</v>
      </c>
    </row>
    <row r="6" spans="1:8" x14ac:dyDescent="0.25">
      <c r="A6" s="7" t="s">
        <v>11</v>
      </c>
      <c r="B6" s="8"/>
      <c r="C6" s="6">
        <v>4700410</v>
      </c>
      <c r="D6" s="6">
        <v>3864.81</v>
      </c>
      <c r="E6" s="6">
        <v>4704274.8099999996</v>
      </c>
      <c r="F6" s="6">
        <v>1997213.37</v>
      </c>
      <c r="G6" s="6">
        <v>1997213.37</v>
      </c>
      <c r="H6" s="6">
        <f t="shared" si="0"/>
        <v>2707061.4399999995</v>
      </c>
    </row>
    <row r="7" spans="1:8" x14ac:dyDescent="0.25">
      <c r="A7" s="7" t="s">
        <v>12</v>
      </c>
      <c r="B7" s="8"/>
      <c r="C7" s="6">
        <f>20000000+59030834</f>
        <v>79030834</v>
      </c>
      <c r="D7" s="6">
        <f>6695916.26+280113.04</f>
        <v>6976029.2999999998</v>
      </c>
      <c r="E7" s="6">
        <f>26695916.26+59310947.04</f>
        <v>86006863.299999997</v>
      </c>
      <c r="F7" s="6">
        <f>157835.91+19200797.86</f>
        <v>19358633.77</v>
      </c>
      <c r="G7" s="6">
        <f>157835.91+19200797.86</f>
        <v>19358633.77</v>
      </c>
      <c r="H7" s="6">
        <f>E7-F7</f>
        <v>66648229.530000001</v>
      </c>
    </row>
    <row r="8" spans="1:8" x14ac:dyDescent="0.25">
      <c r="A8" s="7" t="s">
        <v>13</v>
      </c>
      <c r="B8" s="8"/>
      <c r="C8" s="6">
        <v>8730878</v>
      </c>
      <c r="D8" s="6">
        <v>475905.03</v>
      </c>
      <c r="E8" s="6">
        <v>9206783.0299999993</v>
      </c>
      <c r="F8" s="6">
        <v>3859324.26</v>
      </c>
      <c r="G8" s="6">
        <v>3859324.26</v>
      </c>
      <c r="H8" s="6">
        <f>E8-F8</f>
        <v>5347458.7699999996</v>
      </c>
    </row>
    <row r="9" spans="1:8" x14ac:dyDescent="0.25">
      <c r="A9" s="7" t="s">
        <v>14</v>
      </c>
      <c r="B9" s="8"/>
      <c r="C9" s="6">
        <v>122079330</v>
      </c>
      <c r="D9" s="6">
        <v>2296557.0099999998</v>
      </c>
      <c r="E9" s="6">
        <v>124375887.01000001</v>
      </c>
      <c r="F9" s="6">
        <v>51258050.450000003</v>
      </c>
      <c r="G9" s="6">
        <v>51232008.75</v>
      </c>
      <c r="H9" s="6">
        <f t="shared" ref="H9:H35" si="1">E9-F9</f>
        <v>73117836.560000002</v>
      </c>
    </row>
    <row r="10" spans="1:8" x14ac:dyDescent="0.25">
      <c r="A10" s="7" t="s">
        <v>15</v>
      </c>
      <c r="B10" s="8"/>
      <c r="C10" s="6">
        <v>86028358</v>
      </c>
      <c r="D10" s="6">
        <v>9870094.1500000004</v>
      </c>
      <c r="E10" s="6">
        <v>95898452.150000006</v>
      </c>
      <c r="F10" s="6">
        <v>31494082.219999999</v>
      </c>
      <c r="G10" s="6">
        <v>31245898.43</v>
      </c>
      <c r="H10" s="6">
        <f t="shared" si="1"/>
        <v>64404369.930000007</v>
      </c>
    </row>
    <row r="11" spans="1:8" x14ac:dyDescent="0.25">
      <c r="A11" s="7" t="s">
        <v>16</v>
      </c>
      <c r="B11" s="8"/>
      <c r="C11" s="6">
        <v>36856905</v>
      </c>
      <c r="D11" s="6">
        <v>-84000</v>
      </c>
      <c r="E11" s="6">
        <v>36772905</v>
      </c>
      <c r="F11" s="6">
        <v>13562027.73</v>
      </c>
      <c r="G11" s="6">
        <v>13552660.73</v>
      </c>
      <c r="H11" s="6">
        <f t="shared" si="1"/>
        <v>23210877.27</v>
      </c>
    </row>
    <row r="12" spans="1:8" x14ac:dyDescent="0.25">
      <c r="A12" s="7" t="s">
        <v>17</v>
      </c>
      <c r="B12" s="8"/>
      <c r="C12" s="6">
        <v>178626079</v>
      </c>
      <c r="D12" s="6">
        <v>-550745.72</v>
      </c>
      <c r="E12" s="6">
        <v>178075333.28</v>
      </c>
      <c r="F12" s="6">
        <v>70907586.5</v>
      </c>
      <c r="G12" s="6">
        <v>70894973.420000002</v>
      </c>
      <c r="H12" s="6">
        <f t="shared" si="1"/>
        <v>107167746.78</v>
      </c>
    </row>
    <row r="13" spans="1:8" x14ac:dyDescent="0.25">
      <c r="A13" s="7" t="s">
        <v>18</v>
      </c>
      <c r="B13" s="8"/>
      <c r="C13" s="6">
        <v>419235092</v>
      </c>
      <c r="D13" s="6">
        <v>-4866929.71</v>
      </c>
      <c r="E13" s="6">
        <v>414368162.29000002</v>
      </c>
      <c r="F13" s="6">
        <v>150420898.69</v>
      </c>
      <c r="G13" s="6">
        <v>149414974.65000001</v>
      </c>
      <c r="H13" s="6">
        <f t="shared" si="1"/>
        <v>263947263.60000002</v>
      </c>
    </row>
    <row r="14" spans="1:8" x14ac:dyDescent="0.25">
      <c r="A14" s="7" t="s">
        <v>19</v>
      </c>
      <c r="B14" s="8"/>
      <c r="C14" s="6">
        <v>126036731</v>
      </c>
      <c r="D14" s="6">
        <v>4376.74</v>
      </c>
      <c r="E14" s="6">
        <v>126041107.73999999</v>
      </c>
      <c r="F14" s="6">
        <v>53321972.75</v>
      </c>
      <c r="G14" s="6">
        <v>53321972.75</v>
      </c>
      <c r="H14" s="6">
        <f t="shared" si="1"/>
        <v>72719134.989999995</v>
      </c>
    </row>
    <row r="15" spans="1:8" x14ac:dyDescent="0.25">
      <c r="A15" s="7" t="s">
        <v>20</v>
      </c>
      <c r="B15" s="8"/>
      <c r="C15" s="6">
        <v>50728734</v>
      </c>
      <c r="D15" s="6">
        <v>-116739.75</v>
      </c>
      <c r="E15" s="6">
        <v>50611994.25</v>
      </c>
      <c r="F15" s="6">
        <v>20456173.25</v>
      </c>
      <c r="G15" s="6">
        <v>20456173.25</v>
      </c>
      <c r="H15" s="6">
        <f t="shared" si="1"/>
        <v>30155821</v>
      </c>
    </row>
    <row r="16" spans="1:8" x14ac:dyDescent="0.25">
      <c r="A16" s="7" t="s">
        <v>21</v>
      </c>
      <c r="B16" s="8"/>
      <c r="C16" s="6">
        <v>201604375</v>
      </c>
      <c r="D16" s="6">
        <v>-7908007.9299999997</v>
      </c>
      <c r="E16" s="6">
        <v>193696367.06999999</v>
      </c>
      <c r="F16" s="6">
        <v>73234400.069999993</v>
      </c>
      <c r="G16" s="6">
        <v>72899123.459999993</v>
      </c>
      <c r="H16" s="6">
        <f t="shared" si="1"/>
        <v>120461967</v>
      </c>
    </row>
    <row r="17" spans="1:8" x14ac:dyDescent="0.25">
      <c r="A17" s="7" t="s">
        <v>22</v>
      </c>
      <c r="B17" s="8"/>
      <c r="C17" s="6">
        <v>121093777</v>
      </c>
      <c r="D17" s="6">
        <v>3064210.81</v>
      </c>
      <c r="E17" s="6">
        <v>124157987.81</v>
      </c>
      <c r="F17" s="6">
        <v>49102595.049999997</v>
      </c>
      <c r="G17" s="6">
        <v>49101220.060000002</v>
      </c>
      <c r="H17" s="6">
        <f t="shared" si="1"/>
        <v>75055392.760000005</v>
      </c>
    </row>
    <row r="18" spans="1:8" x14ac:dyDescent="0.25">
      <c r="A18" s="7" t="s">
        <v>23</v>
      </c>
      <c r="B18" s="9"/>
      <c r="C18" s="6">
        <v>27785471</v>
      </c>
      <c r="D18" s="6">
        <v>4531.6099999999997</v>
      </c>
      <c r="E18" s="6">
        <v>27790002.609999999</v>
      </c>
      <c r="F18" s="6">
        <v>11657264.67</v>
      </c>
      <c r="G18" s="6">
        <v>11657264.67</v>
      </c>
      <c r="H18" s="6">
        <f t="shared" si="1"/>
        <v>16132737.939999999</v>
      </c>
    </row>
    <row r="19" spans="1:8" x14ac:dyDescent="0.25">
      <c r="A19" s="7" t="s">
        <v>24</v>
      </c>
      <c r="B19" s="9"/>
      <c r="C19" s="6">
        <v>40901978</v>
      </c>
      <c r="D19" s="6">
        <v>-143000</v>
      </c>
      <c r="E19" s="6">
        <v>40758978</v>
      </c>
      <c r="F19" s="6">
        <v>16157355.890000001</v>
      </c>
      <c r="G19" s="6">
        <v>16157355.890000001</v>
      </c>
      <c r="H19" s="6">
        <f t="shared" si="1"/>
        <v>24601622.109999999</v>
      </c>
    </row>
    <row r="20" spans="1:8" x14ac:dyDescent="0.25">
      <c r="A20" s="7" t="s">
        <v>25</v>
      </c>
      <c r="B20" s="9"/>
      <c r="C20" s="6">
        <v>7077603</v>
      </c>
      <c r="D20" s="6">
        <v>3667.86</v>
      </c>
      <c r="E20" s="6">
        <v>7081270.8600000003</v>
      </c>
      <c r="F20" s="6">
        <v>2984217.3</v>
      </c>
      <c r="G20" s="6">
        <v>2984217.3</v>
      </c>
      <c r="H20" s="6">
        <f t="shared" si="1"/>
        <v>4097053.5600000005</v>
      </c>
    </row>
    <row r="21" spans="1:8" x14ac:dyDescent="0.25">
      <c r="A21" s="7" t="s">
        <v>26</v>
      </c>
      <c r="B21" s="9"/>
      <c r="C21" s="6">
        <v>21302190</v>
      </c>
      <c r="D21" s="6">
        <v>-461255.94</v>
      </c>
      <c r="E21" s="6">
        <v>20840934.059999999</v>
      </c>
      <c r="F21" s="6">
        <v>6126904.5199999996</v>
      </c>
      <c r="G21" s="6">
        <v>6126904.5199999996</v>
      </c>
      <c r="H21" s="6">
        <f t="shared" si="1"/>
        <v>14714029.539999999</v>
      </c>
    </row>
    <row r="22" spans="1:8" x14ac:dyDescent="0.25">
      <c r="A22" s="7" t="s">
        <v>27</v>
      </c>
      <c r="B22" s="9"/>
      <c r="C22" s="6">
        <v>42374618</v>
      </c>
      <c r="D22" s="6">
        <v>441802.52</v>
      </c>
      <c r="E22" s="6">
        <v>42816420.520000003</v>
      </c>
      <c r="F22" s="6">
        <v>14747973.390000001</v>
      </c>
      <c r="G22" s="6">
        <v>14692895.41</v>
      </c>
      <c r="H22" s="6">
        <f t="shared" si="1"/>
        <v>28068447.130000003</v>
      </c>
    </row>
    <row r="23" spans="1:8" x14ac:dyDescent="0.25">
      <c r="A23" s="7" t="s">
        <v>28</v>
      </c>
      <c r="B23" s="9"/>
      <c r="C23" s="6">
        <v>6714344</v>
      </c>
      <c r="D23" s="6">
        <v>114372.97</v>
      </c>
      <c r="E23" s="6">
        <v>6828716.9699999997</v>
      </c>
      <c r="F23" s="6">
        <v>2705954.05</v>
      </c>
      <c r="G23" s="6">
        <v>2705954.05</v>
      </c>
      <c r="H23" s="6">
        <f t="shared" si="1"/>
        <v>4122762.92</v>
      </c>
    </row>
    <row r="24" spans="1:8" x14ac:dyDescent="0.25">
      <c r="A24" s="7" t="s">
        <v>29</v>
      </c>
      <c r="B24" s="9"/>
      <c r="C24" s="6">
        <v>5711435</v>
      </c>
      <c r="D24" s="6">
        <v>-89553.31</v>
      </c>
      <c r="E24" s="6">
        <v>5621881.6900000004</v>
      </c>
      <c r="F24" s="6">
        <v>2358381.29</v>
      </c>
      <c r="G24" s="6">
        <v>2358381.29</v>
      </c>
      <c r="H24" s="6">
        <f t="shared" si="1"/>
        <v>3263500.4000000004</v>
      </c>
    </row>
    <row r="25" spans="1:8" x14ac:dyDescent="0.25">
      <c r="A25" s="7" t="s">
        <v>30</v>
      </c>
      <c r="B25" s="9"/>
      <c r="C25" s="6">
        <v>3316044</v>
      </c>
      <c r="D25" s="6">
        <v>1890.68</v>
      </c>
      <c r="E25" s="6">
        <v>3317934.68</v>
      </c>
      <c r="F25" s="6">
        <v>1428684.55</v>
      </c>
      <c r="G25" s="6">
        <v>1428684.55</v>
      </c>
      <c r="H25" s="6">
        <f t="shared" si="1"/>
        <v>1889250.1300000001</v>
      </c>
    </row>
    <row r="26" spans="1:8" x14ac:dyDescent="0.25">
      <c r="A26" s="7" t="s">
        <v>31</v>
      </c>
      <c r="B26" s="9"/>
      <c r="C26" s="6">
        <v>35783485</v>
      </c>
      <c r="D26" s="6">
        <v>-497881.5</v>
      </c>
      <c r="E26" s="6">
        <v>35285603.5</v>
      </c>
      <c r="F26" s="6">
        <v>14130086.77</v>
      </c>
      <c r="G26" s="6">
        <v>14130086.77</v>
      </c>
      <c r="H26" s="6">
        <f t="shared" si="1"/>
        <v>21155516.73</v>
      </c>
    </row>
    <row r="27" spans="1:8" x14ac:dyDescent="0.25">
      <c r="A27" s="7" t="s">
        <v>32</v>
      </c>
      <c r="B27" s="9"/>
      <c r="C27" s="6">
        <v>16067260</v>
      </c>
      <c r="D27" s="6">
        <v>1489639.93</v>
      </c>
      <c r="E27" s="6">
        <v>17556899.93</v>
      </c>
      <c r="F27" s="6">
        <v>5332415.63</v>
      </c>
      <c r="G27" s="6">
        <v>5193215.63</v>
      </c>
      <c r="H27" s="6">
        <f t="shared" si="1"/>
        <v>12224484.300000001</v>
      </c>
    </row>
    <row r="28" spans="1:8" x14ac:dyDescent="0.25">
      <c r="A28" s="7" t="s">
        <v>33</v>
      </c>
      <c r="B28" s="9"/>
      <c r="C28" s="6">
        <v>948647</v>
      </c>
      <c r="D28" s="6">
        <v>544.29</v>
      </c>
      <c r="E28" s="6">
        <v>949191.29</v>
      </c>
      <c r="F28" s="6">
        <v>398901.96</v>
      </c>
      <c r="G28" s="6">
        <v>398901.96</v>
      </c>
      <c r="H28" s="6">
        <f t="shared" si="1"/>
        <v>550289.33000000007</v>
      </c>
    </row>
    <row r="29" spans="1:8" x14ac:dyDescent="0.25">
      <c r="A29" s="7" t="s">
        <v>34</v>
      </c>
      <c r="B29" s="9"/>
      <c r="C29" s="6">
        <v>668196</v>
      </c>
      <c r="D29" s="6">
        <v>1768.53</v>
      </c>
      <c r="E29" s="6">
        <v>669964.53</v>
      </c>
      <c r="F29" s="6">
        <v>239610.46</v>
      </c>
      <c r="G29" s="6">
        <v>239610.46</v>
      </c>
      <c r="H29" s="6">
        <f t="shared" si="1"/>
        <v>430354.07000000007</v>
      </c>
    </row>
    <row r="30" spans="1:8" x14ac:dyDescent="0.25">
      <c r="A30" s="7" t="s">
        <v>35</v>
      </c>
      <c r="B30" s="9"/>
      <c r="C30" s="6">
        <v>14298701</v>
      </c>
      <c r="D30" s="6">
        <v>434780.01</v>
      </c>
      <c r="E30" s="6">
        <v>14733481.01</v>
      </c>
      <c r="F30" s="6">
        <v>6177961.1200000001</v>
      </c>
      <c r="G30" s="6">
        <v>6177961.1200000001</v>
      </c>
      <c r="H30" s="6">
        <f t="shared" si="1"/>
        <v>8555519.8900000006</v>
      </c>
    </row>
    <row r="31" spans="1:8" x14ac:dyDescent="0.25">
      <c r="A31" s="7" t="s">
        <v>36</v>
      </c>
      <c r="B31" s="9"/>
      <c r="C31" s="6">
        <v>9241865</v>
      </c>
      <c r="D31" s="6">
        <v>50326.16</v>
      </c>
      <c r="E31" s="6">
        <v>9292191.1600000001</v>
      </c>
      <c r="F31" s="6">
        <v>4271295.04</v>
      </c>
      <c r="G31" s="6">
        <v>4271295.04</v>
      </c>
      <c r="H31" s="6">
        <f t="shared" si="1"/>
        <v>5020896.12</v>
      </c>
    </row>
    <row r="32" spans="1:8" x14ac:dyDescent="0.25">
      <c r="A32" s="7" t="s">
        <v>37</v>
      </c>
      <c r="B32" s="9"/>
      <c r="C32" s="6">
        <v>0</v>
      </c>
      <c r="D32" s="6">
        <v>132354911.09</v>
      </c>
      <c r="E32" s="6">
        <v>132354911.09</v>
      </c>
      <c r="F32" s="6">
        <v>32388209.780000001</v>
      </c>
      <c r="G32" s="6">
        <v>32388209.780000001</v>
      </c>
      <c r="H32" s="6">
        <f t="shared" si="1"/>
        <v>99966701.310000002</v>
      </c>
    </row>
    <row r="33" spans="1:8" x14ac:dyDescent="0.25">
      <c r="A33" s="7" t="s">
        <v>38</v>
      </c>
      <c r="B33" s="9"/>
      <c r="C33" s="6">
        <v>9800000</v>
      </c>
      <c r="D33" s="6">
        <v>99519205.109999999</v>
      </c>
      <c r="E33" s="6">
        <v>109319205.11</v>
      </c>
      <c r="F33" s="6">
        <v>7994910.8799999999</v>
      </c>
      <c r="G33" s="6">
        <v>7020013.4800000004</v>
      </c>
      <c r="H33" s="6">
        <f t="shared" si="1"/>
        <v>101324294.23</v>
      </c>
    </row>
    <row r="34" spans="1:8" x14ac:dyDescent="0.25">
      <c r="A34" s="7" t="s">
        <v>39</v>
      </c>
      <c r="B34" s="10"/>
      <c r="C34" s="6">
        <v>0</v>
      </c>
      <c r="D34" s="6">
        <v>15853638.6</v>
      </c>
      <c r="E34" s="6">
        <v>15853638.6</v>
      </c>
      <c r="F34" s="6">
        <v>15213717.32</v>
      </c>
      <c r="G34" s="6">
        <v>14876521.4</v>
      </c>
      <c r="H34" s="6">
        <f t="shared" si="1"/>
        <v>639921.27999999933</v>
      </c>
    </row>
    <row r="35" spans="1:8" x14ac:dyDescent="0.25">
      <c r="A35" s="11" t="s">
        <v>40</v>
      </c>
      <c r="B35" s="12"/>
      <c r="C35" s="6">
        <v>0</v>
      </c>
      <c r="D35" s="6">
        <v>9405368.8499999996</v>
      </c>
      <c r="E35" s="6">
        <v>9405368.8499999996</v>
      </c>
      <c r="F35" s="6">
        <v>1899333.13</v>
      </c>
      <c r="G35" s="6">
        <v>1899333.13</v>
      </c>
      <c r="H35" s="6">
        <f t="shared" si="1"/>
        <v>7506035.7199999997</v>
      </c>
    </row>
    <row r="36" spans="1:8" s="16" customFormat="1" x14ac:dyDescent="0.25">
      <c r="A36" s="13"/>
      <c r="B36" s="14" t="s">
        <v>41</v>
      </c>
      <c r="C36" s="15">
        <f t="shared" ref="C36:G36" si="2">SUM(C5:C35)</f>
        <v>1700775711</v>
      </c>
      <c r="D36" s="15">
        <f t="shared" si="2"/>
        <v>267829039.90999997</v>
      </c>
      <c r="E36" s="18">
        <f t="shared" si="2"/>
        <v>1968604750.9099994</v>
      </c>
      <c r="F36" s="18">
        <f t="shared" si="2"/>
        <v>692182418.88999975</v>
      </c>
      <c r="G36" s="15">
        <f t="shared" si="2"/>
        <v>688827719.32999969</v>
      </c>
      <c r="H36" s="15">
        <f>SUM(H5:H35)</f>
        <v>1276422332.02</v>
      </c>
    </row>
    <row r="37" spans="1:8" x14ac:dyDescent="0.25">
      <c r="A37" s="17" t="s">
        <v>42</v>
      </c>
      <c r="B37" s="17"/>
      <c r="C37" s="17"/>
      <c r="D37" s="17"/>
      <c r="E37" s="17"/>
      <c r="F37" s="17"/>
      <c r="G37" s="17"/>
      <c r="H37" s="17"/>
    </row>
    <row r="38" spans="1:8" x14ac:dyDescent="0.25">
      <c r="A38" s="17" t="s">
        <v>43</v>
      </c>
      <c r="B38" s="17"/>
      <c r="C38" s="17"/>
      <c r="D38" s="17"/>
      <c r="E38" s="17"/>
      <c r="F38" s="17"/>
      <c r="G38" s="17"/>
      <c r="H38" s="17"/>
    </row>
  </sheetData>
  <sheetProtection password="C661" sheet="1" objects="1" scenarios="1"/>
  <mergeCells count="4">
    <mergeCell ref="A1:H1"/>
    <mergeCell ref="A2:B4"/>
    <mergeCell ref="C2:G2"/>
    <mergeCell ref="H2:H3"/>
  </mergeCells>
  <pageMargins left="1.1023622047244095" right="0.70866141732283472" top="0.55118110236220474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2018-07-10T16:42:19Z</cp:lastPrinted>
  <dcterms:created xsi:type="dcterms:W3CDTF">2018-07-04T17:32:57Z</dcterms:created>
  <dcterms:modified xsi:type="dcterms:W3CDTF">2018-07-10T19:20:20Z</dcterms:modified>
</cp:coreProperties>
</file>