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5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7" i="1" l="1"/>
  <c r="F7" i="1"/>
  <c r="E7" i="1"/>
  <c r="H7" i="1" s="1"/>
  <c r="D7" i="1"/>
  <c r="C7" i="1"/>
  <c r="C36" i="1" s="1"/>
  <c r="H8" i="1" l="1"/>
  <c r="H5" i="1" l="1"/>
  <c r="H6" i="1"/>
  <c r="H3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 l="1"/>
  <c r="G36" i="1"/>
  <c r="F36" i="1"/>
  <c r="E36" i="1"/>
  <c r="D36" i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<sst xmlns="http://schemas.openxmlformats.org/spreadsheetml/2006/main" count="45" uniqueCount="45">
  <si>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</si>
  <si>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</si>
  <si>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</si>
  <si>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</si>
  <si>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</si>
  <si>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</si>
  <si>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</si>
  <si>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</si>
  <si>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</si>
  <si>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</si>
  <si>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</si>
  <si>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</si>
  <si>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</si>
  <si>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</si>
  <si>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 DE OFICIALIAS Y CENTRALES ACTUARIOS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</si>
  <si>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</si>
  <si>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</si>
  <si>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</si>
  <si>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</si>
  <si>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</si>
  <si>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EESTATAL  DE JUSTICIA ALTERNATIVA</t>
  </si>
  <si>
    <t xml:space="preserve">       312   JUZGADOS DE ORALIDAD PENAL</t>
  </si>
  <si>
    <t xml:space="preserve">       313   JUZGADOS DE ORALIDAD FAMILIAR</t>
  </si>
  <si>
    <t xml:space="preserve">       314   EJECUCION SANCIONES PENALES</t>
  </si>
  <si>
    <t xml:space="preserve">       315   JUZGADOS PARA ADOLESCENTES</t>
  </si>
  <si>
    <t xml:space="preserve">       316   VISITADURIA JUDICIAL</t>
  </si>
  <si>
    <t xml:space="preserve">       317   ESCUELA DE ESTUDIOS E INVESTIGACION</t>
  </si>
  <si>
    <t xml:space="preserve">       318   DIR.TECNOLOGIAS DE INFORMACION Y TELECOMUNICACIONES</t>
  </si>
  <si>
    <t xml:space="preserve">       319   DIR. ARCHIVO GENERAL</t>
  </si>
  <si>
    <t xml:space="preserve">       320   DIR.ASUNTOS JURIDICOS</t>
  </si>
  <si>
    <t xml:space="preserve">       321   COORDINACION DE PLANEACIÓN Y ESTADISTICA</t>
  </si>
  <si>
    <t xml:space="preserve">       322   DIR.SEGURIDAD INSTITUCIONAL</t>
  </si>
  <si>
    <t xml:space="preserve">       323   COORDINACION DE COMUNICACIÓN SOCIAL</t>
  </si>
  <si>
    <t xml:space="preserve">       324   UNIDAD DE ACCESO A LA INFORMACIÓN</t>
  </si>
  <si>
    <t xml:space="preserve">       325   COMITÉ DE IGUALDAD DE GENERO Y DERECHOS HUMANOS</t>
  </si>
  <si>
    <t xml:space="preserve">       326   JUZGADOS ORALIDAD MERCANTIL</t>
  </si>
  <si>
    <t xml:space="preserve">       327   COORDINACION SISTEMA DE GESTION 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</si>
  <si>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</si>
  <si>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</si>
  <si>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</si>
  <si>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</si>
  <si>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Total del Gasto</t>
  </si>
  <si>
    <t>**Toda vez que el Subejercicio se presenta únicamente al cierre del Ejercicio, lo manifestado en la columna de Subejercicio representa un DISPONIBLE ANUAL al cierre de este periodo.</t>
  </si>
  <si>
    <t>Bajo protesta de decir verdad declaramos que los Estados Financieros y sus notas, son razonablemente correctos y son responsabilidad del emisor.</t>
  </si>
  <si>
    <t>PODER JUDICIAL DEL ESTADO DE GUANAJUATO
ESTADO ANALÍTICO DEL EJERCICIO DEL PRESUPUESTO DE EGRESOS 
CLASIFICACIÓN ADMINISTRATIVA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</si>
</sst>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0" xfId="0" applyFont="1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vertical="top"/>
      <protection locked="0"/>
    </xf>
    <xf numFmtId="49" fontId="5" fillId="0" borderId="5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0" fontId="4" fillId="0" borderId="7" xfId="2" applyFont="1" applyFill="1" applyBorder="1" applyAlignment="1" applyProtection="1">
      <alignment vertical="top"/>
      <protection locked="0"/>
    </xf>
    <xf numFmtId="49" fontId="5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4" fillId="0" borderId="8" xfId="2" applyFont="1" applyFill="1" applyBorder="1" applyAlignment="1" applyProtection="1">
      <alignment vertical="top"/>
      <protection locked="0"/>
    </xf>
    <xf numFmtId="0" fontId="4" fillId="0" borderId="11" xfId="2" applyFont="1" applyFill="1" applyBorder="1" applyAlignment="1" applyProtection="1">
      <alignment vertical="top"/>
      <protection locked="0"/>
    </xf>
    <xf numFmtId="0" fontId="5" fillId="0" borderId="12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4" fontId="2" fillId="3" borderId="9" xfId="2" applyNumberFormat="1" applyFont="1" applyFill="1" applyBorder="1" applyProtection="1">
      <protection locked="0"/>
    </xf>
    <xf numFmtId="164" fontId="4" fillId="0" borderId="13" xfId="0" applyNumberFormat="1" applyFont="1" applyFill="1" applyBorder="1" applyProtection="1">
      <protection locked="0"/>
    </xf>
    <xf numFmtId="165" fontId="4" fillId="0" borderId="13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495300</xdr:colOff>
      <xdr:row>1</xdr:row>
      <xdr:rowOff>0</xdr:rowOff>
    </xdr:to>
    <xdr:pic>
      <xdr:nvPicPr>
        <xdr:cNvPr id="2" name="Imagen 17">
          <a:extLst>
            <a:ext uri="{FF2B5EF4-FFF2-40B4-BE49-F238E27FC236}">
              <a16:creationId xmlns:a16="http://schemas.microsoft.com/office/drawing/2014/main" xmlns="" id="{86D3C296-3B3A-4900-BE10-35B55EEF4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" y="19050"/>
          <a:ext cx="12477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38</xdr:row>
      <xdr:rowOff>28575</xdr:rowOff>
    </xdr:from>
    <xdr:to>
      <xdr:col>8</xdr:col>
      <xdr:colOff>85725</xdr:colOff>
      <xdr:row>42</xdr:row>
      <xdr:rowOff>66675</xdr:rowOff>
    </xdr:to>
    <xdr:pic>
      <xdr:nvPicPr>
        <xdr:cNvPr id="3" name="Imagen 28">
          <a:extLst>
            <a:ext uri="{FF2B5EF4-FFF2-40B4-BE49-F238E27FC236}">
              <a16:creationId xmlns:a16="http://schemas.microsoft.com/office/drawing/2014/main" xmlns="" id="{AC05FBE9-2C14-473C-B686-48DDBF214F98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5" t="57708" r="2410" b="32532"/>
        <a:stretch/>
      </xdr:blipFill>
      <xdr:spPr bwMode="auto">
        <a:xfrm>
          <a:off x="57151" y="7972425"/>
          <a:ext cx="8753474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sqref="A1:H1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7" width="12.85546875" style="1" customWidth="1"/>
    <col min="8" max="8" width="14.28515625" style="1" customWidth="1"/>
    <col min="9" max="16384" width="11.42578125" style="1"/>
  </cols>
  <sheetData>
    <row r="1" spans="1:8" ht="48" customHeight="1" x14ac:dyDescent="0.25">
      <c r="A1" s="21" t="s">
        <v>44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0</v>
      </c>
      <c r="B2" s="25"/>
      <c r="C2" s="21" t="s">
        <v>1</v>
      </c>
      <c r="D2" s="22"/>
      <c r="E2" s="22"/>
      <c r="F2" s="22"/>
      <c r="G2" s="23"/>
      <c r="H2" s="30" t="s">
        <v>2</v>
      </c>
    </row>
    <row r="3" spans="1:8" ht="22.5" x14ac:dyDescent="0.25">
      <c r="A3" s="26"/>
      <c r="B3" s="27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1"/>
    </row>
    <row r="4" spans="1:8" x14ac:dyDescent="0.25">
      <c r="A4" s="28"/>
      <c r="B4" s="29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5">
      <c r="A5" s="4" t="s">
        <v>10</v>
      </c>
      <c r="B5" s="5"/>
      <c r="C5" s="19">
        <v>24032371</v>
      </c>
      <c r="D5" s="6">
        <v>-929904.03</v>
      </c>
      <c r="E5" s="6">
        <v>23102466.969999999</v>
      </c>
      <c r="F5" s="6">
        <v>10862841.300000001</v>
      </c>
      <c r="G5" s="6">
        <v>10842343.380000001</v>
      </c>
      <c r="H5" s="6">
        <f t="shared" ref="H5:H6" si="0">E5-F5</f>
        <v>12239625.669999998</v>
      </c>
    </row>
    <row r="6" spans="1:8" x14ac:dyDescent="0.25">
      <c r="A6" s="7" t="s">
        <v>11</v>
      </c>
      <c r="B6" s="8"/>
      <c r="C6" s="19">
        <v>4700410</v>
      </c>
      <c r="D6" s="6">
        <v>26905</v>
      </c>
      <c r="E6" s="6">
        <v>4727315</v>
      </c>
      <c r="F6" s="6">
        <v>3118880.42</v>
      </c>
      <c r="G6" s="6">
        <v>3118880.42</v>
      </c>
      <c r="H6" s="6">
        <f t="shared" si="0"/>
        <v>1608434.58</v>
      </c>
    </row>
    <row r="7" spans="1:8" x14ac:dyDescent="0.25">
      <c r="A7" s="7" t="s">
        <v>12</v>
      </c>
      <c r="B7" s="8"/>
      <c r="C7" s="19">
        <f>59030834+20000000</f>
        <v>79030834</v>
      </c>
      <c r="D7" s="6">
        <f>517753.26+19598400.26</f>
        <v>20116153.520000003</v>
      </c>
      <c r="E7" s="6">
        <f>59548587.26+39598400.26</f>
        <v>99146987.519999996</v>
      </c>
      <c r="F7" s="6">
        <f>29296464.63+227761.85</f>
        <v>29524226.48</v>
      </c>
      <c r="G7" s="6">
        <f>29296464.63+227761.85</f>
        <v>29524226.48</v>
      </c>
      <c r="H7" s="6">
        <f>E7-F7</f>
        <v>69622761.039999992</v>
      </c>
    </row>
    <row r="8" spans="1:8" x14ac:dyDescent="0.25">
      <c r="A8" s="7" t="s">
        <v>13</v>
      </c>
      <c r="B8" s="8"/>
      <c r="C8" s="19">
        <v>8730878</v>
      </c>
      <c r="D8" s="6">
        <v>524174.87</v>
      </c>
      <c r="E8" s="6">
        <v>9255052.8699999992</v>
      </c>
      <c r="F8" s="6">
        <v>6003813.7699999996</v>
      </c>
      <c r="G8" s="6">
        <v>6003813.7699999996</v>
      </c>
      <c r="H8" s="6">
        <f>E8-F8</f>
        <v>3251239.0999999996</v>
      </c>
    </row>
    <row r="9" spans="1:8" x14ac:dyDescent="0.25">
      <c r="A9" s="7" t="s">
        <v>14</v>
      </c>
      <c r="B9" s="8"/>
      <c r="C9" s="19">
        <v>122079330</v>
      </c>
      <c r="D9" s="6">
        <v>2351102.44</v>
      </c>
      <c r="E9" s="6">
        <v>124430432.44</v>
      </c>
      <c r="F9" s="6">
        <v>82207023.829999998</v>
      </c>
      <c r="G9" s="6">
        <v>82189067.829999998</v>
      </c>
      <c r="H9" s="6">
        <f t="shared" ref="H9:H35" si="1">E9-F9</f>
        <v>42223408.609999999</v>
      </c>
    </row>
    <row r="10" spans="1:8" x14ac:dyDescent="0.25">
      <c r="A10" s="7" t="s">
        <v>15</v>
      </c>
      <c r="B10" s="8"/>
      <c r="C10" s="19">
        <v>86028358</v>
      </c>
      <c r="D10" s="6">
        <v>25913861.050000001</v>
      </c>
      <c r="E10" s="6">
        <v>111942219.05</v>
      </c>
      <c r="F10" s="6">
        <v>62120286.149999999</v>
      </c>
      <c r="G10" s="6">
        <v>61910545.530000001</v>
      </c>
      <c r="H10" s="6">
        <f t="shared" si="1"/>
        <v>49821932.899999999</v>
      </c>
    </row>
    <row r="11" spans="1:8" x14ac:dyDescent="0.25">
      <c r="A11" s="7" t="s">
        <v>16</v>
      </c>
      <c r="B11" s="8"/>
      <c r="C11" s="19">
        <v>36856905</v>
      </c>
      <c r="D11" s="6">
        <v>-228893.65</v>
      </c>
      <c r="E11" s="6">
        <v>36628011.350000001</v>
      </c>
      <c r="F11" s="6">
        <v>20790586.43</v>
      </c>
      <c r="G11" s="6">
        <v>20774554.649999999</v>
      </c>
      <c r="H11" s="6">
        <f t="shared" si="1"/>
        <v>15837424.920000002</v>
      </c>
    </row>
    <row r="12" spans="1:8" x14ac:dyDescent="0.25">
      <c r="A12" s="7" t="s">
        <v>17</v>
      </c>
      <c r="B12" s="8"/>
      <c r="C12" s="19">
        <v>178626079</v>
      </c>
      <c r="D12" s="6">
        <v>-2566651.81</v>
      </c>
      <c r="E12" s="6">
        <v>176059427.19</v>
      </c>
      <c r="F12" s="6">
        <v>112013755.18000001</v>
      </c>
      <c r="G12" s="6">
        <v>112008625.18000001</v>
      </c>
      <c r="H12" s="6">
        <f t="shared" si="1"/>
        <v>64045672.00999999</v>
      </c>
    </row>
    <row r="13" spans="1:8" x14ac:dyDescent="0.25">
      <c r="A13" s="7" t="s">
        <v>18</v>
      </c>
      <c r="B13" s="8"/>
      <c r="C13" s="19">
        <v>419235092</v>
      </c>
      <c r="D13" s="6">
        <v>-12498222.34</v>
      </c>
      <c r="E13" s="6">
        <v>406736869.66000003</v>
      </c>
      <c r="F13" s="6">
        <v>235114895.40000001</v>
      </c>
      <c r="G13" s="6">
        <v>234927158.03999999</v>
      </c>
      <c r="H13" s="6">
        <f t="shared" si="1"/>
        <v>171621974.26000002</v>
      </c>
    </row>
    <row r="14" spans="1:8" x14ac:dyDescent="0.25">
      <c r="A14" s="7" t="s">
        <v>19</v>
      </c>
      <c r="B14" s="8"/>
      <c r="C14" s="19">
        <v>126036731</v>
      </c>
      <c r="D14" s="6">
        <v>618530.72</v>
      </c>
      <c r="E14" s="6">
        <v>126655261.72</v>
      </c>
      <c r="F14" s="6">
        <v>82794865.870000005</v>
      </c>
      <c r="G14" s="6">
        <v>82794865.870000005</v>
      </c>
      <c r="H14" s="6">
        <f t="shared" si="1"/>
        <v>43860395.849999994</v>
      </c>
    </row>
    <row r="15" spans="1:8" x14ac:dyDescent="0.25">
      <c r="A15" s="7" t="s">
        <v>20</v>
      </c>
      <c r="B15" s="8"/>
      <c r="C15" s="19">
        <v>50728734</v>
      </c>
      <c r="D15" s="6">
        <v>-182048.75</v>
      </c>
      <c r="E15" s="6">
        <v>50546685.25</v>
      </c>
      <c r="F15" s="6">
        <v>31878974.629999999</v>
      </c>
      <c r="G15" s="6">
        <v>31877509.609999999</v>
      </c>
      <c r="H15" s="6">
        <f t="shared" si="1"/>
        <v>18667710.620000001</v>
      </c>
    </row>
    <row r="16" spans="1:8" x14ac:dyDescent="0.25">
      <c r="A16" s="7" t="s">
        <v>21</v>
      </c>
      <c r="B16" s="8"/>
      <c r="C16" s="19">
        <v>201604375</v>
      </c>
      <c r="D16" s="6">
        <v>-8461734.0800000001</v>
      </c>
      <c r="E16" s="6">
        <v>193142640.91999999</v>
      </c>
      <c r="F16" s="6">
        <v>115687388.31</v>
      </c>
      <c r="G16" s="6">
        <v>115624518.52</v>
      </c>
      <c r="H16" s="6">
        <f t="shared" si="1"/>
        <v>77455252.609999985</v>
      </c>
    </row>
    <row r="17" spans="1:8" x14ac:dyDescent="0.25">
      <c r="A17" s="7" t="s">
        <v>22</v>
      </c>
      <c r="B17" s="8"/>
      <c r="C17" s="19">
        <v>121093777</v>
      </c>
      <c r="D17" s="6">
        <v>3349703.24</v>
      </c>
      <c r="E17" s="6">
        <v>124443480.23999999</v>
      </c>
      <c r="F17" s="6">
        <v>80266308.260000005</v>
      </c>
      <c r="G17" s="6">
        <v>80262527.659999996</v>
      </c>
      <c r="H17" s="6">
        <f t="shared" si="1"/>
        <v>44177171.979999989</v>
      </c>
    </row>
    <row r="18" spans="1:8" x14ac:dyDescent="0.25">
      <c r="A18" s="7" t="s">
        <v>23</v>
      </c>
      <c r="B18" s="9"/>
      <c r="C18" s="19">
        <v>27785471</v>
      </c>
      <c r="D18" s="6">
        <v>138375.09</v>
      </c>
      <c r="E18" s="6">
        <v>27923846.09</v>
      </c>
      <c r="F18" s="6">
        <v>18131511.199999999</v>
      </c>
      <c r="G18" s="6">
        <v>18131511.199999999</v>
      </c>
      <c r="H18" s="6">
        <f t="shared" si="1"/>
        <v>9792334.8900000006</v>
      </c>
    </row>
    <row r="19" spans="1:8" x14ac:dyDescent="0.25">
      <c r="A19" s="7" t="s">
        <v>24</v>
      </c>
      <c r="B19" s="9"/>
      <c r="C19" s="19">
        <v>40901978</v>
      </c>
      <c r="D19" s="6">
        <v>41772</v>
      </c>
      <c r="E19" s="6">
        <v>40943750</v>
      </c>
      <c r="F19" s="6">
        <v>24934374.07</v>
      </c>
      <c r="G19" s="6">
        <v>24934374.07</v>
      </c>
      <c r="H19" s="6">
        <f t="shared" si="1"/>
        <v>16009375.93</v>
      </c>
    </row>
    <row r="20" spans="1:8" x14ac:dyDescent="0.25">
      <c r="A20" s="7" t="s">
        <v>25</v>
      </c>
      <c r="B20" s="9"/>
      <c r="C20" s="19">
        <v>7077603</v>
      </c>
      <c r="D20" s="6">
        <v>36525.31</v>
      </c>
      <c r="E20" s="6">
        <v>7114128.3099999996</v>
      </c>
      <c r="F20" s="6">
        <v>4676831.09</v>
      </c>
      <c r="G20" s="6">
        <v>4676831.09</v>
      </c>
      <c r="H20" s="6">
        <f t="shared" si="1"/>
        <v>2437297.2199999997</v>
      </c>
    </row>
    <row r="21" spans="1:8" x14ac:dyDescent="0.25">
      <c r="A21" s="7" t="s">
        <v>26</v>
      </c>
      <c r="B21" s="9"/>
      <c r="C21" s="19">
        <v>21302190</v>
      </c>
      <c r="D21" s="6">
        <v>-535521.94999999995</v>
      </c>
      <c r="E21" s="6">
        <v>20766668.050000001</v>
      </c>
      <c r="F21" s="6">
        <v>10216283.25</v>
      </c>
      <c r="G21" s="6">
        <v>10216283.25</v>
      </c>
      <c r="H21" s="6">
        <f t="shared" si="1"/>
        <v>10550384.800000001</v>
      </c>
    </row>
    <row r="22" spans="1:8" x14ac:dyDescent="0.25">
      <c r="A22" s="7" t="s">
        <v>27</v>
      </c>
      <c r="B22" s="9"/>
      <c r="C22" s="19">
        <v>42374618</v>
      </c>
      <c r="D22" s="6">
        <v>300445.78000000003</v>
      </c>
      <c r="E22" s="6">
        <v>42675063.780000001</v>
      </c>
      <c r="F22" s="6">
        <v>21449404.440000001</v>
      </c>
      <c r="G22" s="6">
        <v>21322189.84</v>
      </c>
      <c r="H22" s="6">
        <f t="shared" si="1"/>
        <v>21225659.34</v>
      </c>
    </row>
    <row r="23" spans="1:8" x14ac:dyDescent="0.25">
      <c r="A23" s="7" t="s">
        <v>28</v>
      </c>
      <c r="B23" s="9"/>
      <c r="C23" s="19">
        <v>6714344</v>
      </c>
      <c r="D23" s="6">
        <v>136586.97</v>
      </c>
      <c r="E23" s="6">
        <v>6850930.9699999997</v>
      </c>
      <c r="F23" s="6">
        <v>4167098.09</v>
      </c>
      <c r="G23" s="6">
        <v>4167098.09</v>
      </c>
      <c r="H23" s="6">
        <f t="shared" si="1"/>
        <v>2683832.88</v>
      </c>
    </row>
    <row r="24" spans="1:8" x14ac:dyDescent="0.25">
      <c r="A24" s="7" t="s">
        <v>29</v>
      </c>
      <c r="B24" s="9"/>
      <c r="C24" s="19">
        <v>5711435</v>
      </c>
      <c r="D24" s="6">
        <v>-63208.31</v>
      </c>
      <c r="E24" s="6">
        <v>5648226.6900000004</v>
      </c>
      <c r="F24" s="6">
        <v>3673055.16</v>
      </c>
      <c r="G24" s="6">
        <v>3673055.16</v>
      </c>
      <c r="H24" s="6">
        <f t="shared" si="1"/>
        <v>1975171.5300000003</v>
      </c>
    </row>
    <row r="25" spans="1:8" x14ac:dyDescent="0.25">
      <c r="A25" s="7" t="s">
        <v>30</v>
      </c>
      <c r="B25" s="9"/>
      <c r="C25" s="19">
        <v>3316044</v>
      </c>
      <c r="D25" s="6">
        <v>17956</v>
      </c>
      <c r="E25" s="6">
        <v>3334000</v>
      </c>
      <c r="F25" s="6">
        <v>2208836.38</v>
      </c>
      <c r="G25" s="6">
        <v>2208836.38</v>
      </c>
      <c r="H25" s="6">
        <f t="shared" si="1"/>
        <v>1125163.6200000001</v>
      </c>
    </row>
    <row r="26" spans="1:8" x14ac:dyDescent="0.25">
      <c r="A26" s="7" t="s">
        <v>31</v>
      </c>
      <c r="B26" s="9"/>
      <c r="C26" s="19">
        <v>35783485</v>
      </c>
      <c r="D26" s="6">
        <v>-654084.5</v>
      </c>
      <c r="E26" s="6">
        <v>35129400.5</v>
      </c>
      <c r="F26" s="6">
        <v>22834909.530000001</v>
      </c>
      <c r="G26" s="6">
        <v>22834909.530000001</v>
      </c>
      <c r="H26" s="6">
        <f t="shared" si="1"/>
        <v>12294490.969999999</v>
      </c>
    </row>
    <row r="27" spans="1:8" x14ac:dyDescent="0.25">
      <c r="A27" s="7" t="s">
        <v>32</v>
      </c>
      <c r="B27" s="9"/>
      <c r="C27" s="19">
        <v>16067260</v>
      </c>
      <c r="D27" s="6">
        <v>1333694.28</v>
      </c>
      <c r="E27" s="6">
        <v>17400954.280000001</v>
      </c>
      <c r="F27" s="6">
        <v>9009170.9800000004</v>
      </c>
      <c r="G27" s="6">
        <v>8869970.9800000004</v>
      </c>
      <c r="H27" s="6">
        <f t="shared" si="1"/>
        <v>8391783.3000000007</v>
      </c>
    </row>
    <row r="28" spans="1:8" x14ac:dyDescent="0.25">
      <c r="A28" s="7" t="s">
        <v>33</v>
      </c>
      <c r="B28" s="9"/>
      <c r="C28" s="19">
        <v>948647</v>
      </c>
      <c r="D28" s="6">
        <v>5094.45</v>
      </c>
      <c r="E28" s="6">
        <v>953741.45</v>
      </c>
      <c r="F28" s="6">
        <v>622371.52</v>
      </c>
      <c r="G28" s="6">
        <v>622371.52</v>
      </c>
      <c r="H28" s="6">
        <f t="shared" si="1"/>
        <v>331369.92999999993</v>
      </c>
    </row>
    <row r="29" spans="1:8" x14ac:dyDescent="0.25">
      <c r="A29" s="7" t="s">
        <v>34</v>
      </c>
      <c r="B29" s="9"/>
      <c r="C29" s="19">
        <v>668196</v>
      </c>
      <c r="D29" s="6">
        <v>4094.79</v>
      </c>
      <c r="E29" s="6">
        <v>672290.79</v>
      </c>
      <c r="F29" s="6">
        <v>396461.71</v>
      </c>
      <c r="G29" s="6">
        <v>396461.71</v>
      </c>
      <c r="H29" s="6">
        <f t="shared" si="1"/>
        <v>275829.08</v>
      </c>
    </row>
    <row r="30" spans="1:8" x14ac:dyDescent="0.25">
      <c r="A30" s="7" t="s">
        <v>35</v>
      </c>
      <c r="B30" s="9"/>
      <c r="C30" s="19">
        <v>14298701</v>
      </c>
      <c r="D30" s="6">
        <v>479476.01</v>
      </c>
      <c r="E30" s="6">
        <v>14778177.01</v>
      </c>
      <c r="F30" s="6">
        <v>9595278.1500000004</v>
      </c>
      <c r="G30" s="6">
        <v>9595278.1500000004</v>
      </c>
      <c r="H30" s="6">
        <f t="shared" si="1"/>
        <v>5182898.8599999994</v>
      </c>
    </row>
    <row r="31" spans="1:8" x14ac:dyDescent="0.25">
      <c r="A31" s="7" t="s">
        <v>36</v>
      </c>
      <c r="B31" s="9"/>
      <c r="C31" s="19">
        <v>9241865</v>
      </c>
      <c r="D31" s="6">
        <v>180887.16</v>
      </c>
      <c r="E31" s="6">
        <v>9422752.1600000001</v>
      </c>
      <c r="F31" s="6">
        <v>6436908.8499999996</v>
      </c>
      <c r="G31" s="6">
        <v>6436908.8499999996</v>
      </c>
      <c r="H31" s="6">
        <f t="shared" si="1"/>
        <v>2985843.3100000005</v>
      </c>
    </row>
    <row r="32" spans="1:8" x14ac:dyDescent="0.25">
      <c r="A32" s="7" t="s">
        <v>37</v>
      </c>
      <c r="B32" s="9"/>
      <c r="C32" s="20">
        <v>0</v>
      </c>
      <c r="D32" s="6">
        <v>132354911.09</v>
      </c>
      <c r="E32" s="6">
        <v>132354911.09</v>
      </c>
      <c r="F32" s="6">
        <v>30561365.300000001</v>
      </c>
      <c r="G32" s="6">
        <v>30561365.300000001</v>
      </c>
      <c r="H32" s="6">
        <f t="shared" si="1"/>
        <v>101793545.79000001</v>
      </c>
    </row>
    <row r="33" spans="1:8" x14ac:dyDescent="0.25">
      <c r="A33" s="7" t="s">
        <v>38</v>
      </c>
      <c r="B33" s="9"/>
      <c r="C33" s="19">
        <v>9800000</v>
      </c>
      <c r="D33" s="6">
        <v>109384330.95</v>
      </c>
      <c r="E33" s="6">
        <v>119184330.95</v>
      </c>
      <c r="F33" s="6">
        <v>18296561.710000001</v>
      </c>
      <c r="G33" s="6">
        <v>18296561.710000001</v>
      </c>
      <c r="H33" s="6">
        <f t="shared" si="1"/>
        <v>100887769.24000001</v>
      </c>
    </row>
    <row r="34" spans="1:8" x14ac:dyDescent="0.25">
      <c r="A34" s="7" t="s">
        <v>39</v>
      </c>
      <c r="B34" s="10"/>
      <c r="C34" s="20">
        <v>0</v>
      </c>
      <c r="D34" s="6">
        <v>15853638.6</v>
      </c>
      <c r="E34" s="6">
        <v>15853638.6</v>
      </c>
      <c r="F34" s="6">
        <v>15853638.6</v>
      </c>
      <c r="G34" s="6">
        <v>15853638.6</v>
      </c>
      <c r="H34" s="6">
        <f t="shared" si="1"/>
        <v>0</v>
      </c>
    </row>
    <row r="35" spans="1:8" x14ac:dyDescent="0.25">
      <c r="A35" s="11" t="s">
        <v>40</v>
      </c>
      <c r="B35" s="12"/>
      <c r="C35" s="20">
        <v>0</v>
      </c>
      <c r="D35" s="6">
        <v>9405368.8499999996</v>
      </c>
      <c r="E35" s="6">
        <v>9405368.8499999996</v>
      </c>
      <c r="F35" s="6">
        <v>1943636.9</v>
      </c>
      <c r="G35" s="6">
        <v>1943636.9</v>
      </c>
      <c r="H35" s="6">
        <f t="shared" si="1"/>
        <v>7461731.9499999993</v>
      </c>
    </row>
    <row r="36" spans="1:8" s="16" customFormat="1" x14ac:dyDescent="0.25">
      <c r="A36" s="13"/>
      <c r="B36" s="14" t="s">
        <v>41</v>
      </c>
      <c r="C36" s="15">
        <f>SUM(C5:C35)</f>
        <v>1700775711</v>
      </c>
      <c r="D36" s="15">
        <f t="shared" ref="D36:G36" si="2">SUM(D5:D35)</f>
        <v>296453318.75000006</v>
      </c>
      <c r="E36" s="18">
        <f t="shared" si="2"/>
        <v>1997229029.7499998</v>
      </c>
      <c r="F36" s="18">
        <f t="shared" si="2"/>
        <v>1077391542.9600003</v>
      </c>
      <c r="G36" s="15">
        <f t="shared" si="2"/>
        <v>1076599919.2700002</v>
      </c>
      <c r="H36" s="15">
        <f>SUM(H5:H35)</f>
        <v>919837486.78999996</v>
      </c>
    </row>
    <row r="37" spans="1:8" x14ac:dyDescent="0.25">
      <c r="A37" s="17" t="s">
        <v>42</v>
      </c>
      <c r="B37" s="17"/>
      <c r="C37" s="17"/>
      <c r="D37" s="17"/>
      <c r="E37" s="17"/>
      <c r="F37" s="17"/>
      <c r="G37" s="17"/>
      <c r="H37" s="17"/>
    </row>
    <row r="38" spans="1:8" x14ac:dyDescent="0.25">
      <c r="A38" s="17" t="s">
        <v>43</v>
      </c>
      <c r="B38" s="17"/>
      <c r="C38" s="17"/>
      <c r="D38" s="17"/>
      <c r="E38" s="17"/>
      <c r="F38" s="17"/>
      <c r="G38" s="17"/>
      <c r="H38" s="17"/>
    </row>
  </sheetData>
  <sheetProtection password="C621" sheet="1" objects="1" scenarios="1"/>
  <mergeCells count="4">
    <mergeCell ref="A1:H1"/>
    <mergeCell ref="A2:B4"/>
    <mergeCell ref="C2:G2"/>
    <mergeCell ref="H2:H3"/>
  </mergeCells>
  <pageMargins left="1.1023622047244095" right="0.70866141732283472" top="0.55118110236220474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2018-10-16T16:32:42Z</cp:lastPrinted>
  <dcterms:created xsi:type="dcterms:W3CDTF">2018-07-04T17:32:57Z</dcterms:created>
  <dcterms:modified xsi:type="dcterms:W3CDTF">2018-10-16T16:33:39Z</dcterms:modified>
</cp:coreProperties>
</file>