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opeza\Documents\SUB-DIR-PPTO\PRESUPUESTO 2018\TranParenCia  CONAC 2018\REPORTES PORTAL ANUAL\"/>
    </mc:Choice>
  </mc:AlternateContent>
  <bookViews>
    <workbookView xWindow="0" yWindow="0" windowWidth="19200" windowHeight="10995"/>
  </bookViews>
  <sheets>
    <sheet name="10-IAPPE_GTO_PJEG_00_18" sheetId="1" r:id="rId1"/>
  </sheets>
  <definedNames>
    <definedName name="_xlnm.Print_Area" localSheetId="0">'10-IAPPE_GTO_PJEG_00_18'!$A$1:$B$299,'10-IAPPE_GTO_PJEG_00_18'!$A$311:$E$421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1" i="1" l="1"/>
  <c r="E420" i="1"/>
  <c r="E419" i="1"/>
  <c r="E418" i="1"/>
  <c r="E416" i="1"/>
  <c r="E414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4" i="1"/>
  <c r="E333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D313" i="1"/>
  <c r="C313" i="1"/>
  <c r="B206" i="1"/>
  <c r="B205" i="1" s="1"/>
  <c r="B196" i="1"/>
  <c r="B195" i="1"/>
  <c r="B161" i="1"/>
  <c r="B158" i="1"/>
  <c r="B157" i="1"/>
  <c r="B156" i="1"/>
  <c r="B155" i="1"/>
  <c r="B154" i="1"/>
  <c r="B153" i="1"/>
  <c r="B152" i="1"/>
  <c r="B145" i="1"/>
  <c r="B144" i="1"/>
  <c r="B143" i="1"/>
  <c r="B118" i="1"/>
  <c r="B117" i="1" s="1"/>
  <c r="B109" i="1"/>
  <c r="B81" i="1"/>
  <c r="C59" i="1" s="1"/>
  <c r="B59" i="1"/>
  <c r="E313" i="1" l="1"/>
</calcChain>
</file>

<file path=xl/sharedStrings.xml><?xml version="1.0" encoding="utf-8"?>
<sst xmlns="http://schemas.openxmlformats.org/spreadsheetml/2006/main" count="414" uniqueCount="395">
  <si>
    <t>PODER JUDICIAL DEL ESTADO DE GUANAJUATO</t>
  </si>
  <si>
    <t>PRESUPUESTO DE EGRESOS PARA EL EJERCICIO FISCAL 2018</t>
  </si>
  <si>
    <t>CLASIFICADOR POR OBJETO DEL GASTO</t>
  </si>
  <si>
    <t>Conceptos</t>
  </si>
  <si>
    <t>Aprobado</t>
  </si>
  <si>
    <t>***    Clas. por Objeto del Gasto</t>
  </si>
  <si>
    <t>**     1000 SERVICIOS PERSONALES</t>
  </si>
  <si>
    <t>*      1100 REM AL PERSONAL DE CARAC PER</t>
  </si>
  <si>
    <t xml:space="preserve">       1131  SUELDO BASE AL PERSO</t>
  </si>
  <si>
    <t>*      1200 REM AL PERSONAL DE CARACT TR</t>
  </si>
  <si>
    <t xml:space="preserve">       1211  HONORARIOS ASIMILABL</t>
  </si>
  <si>
    <t xml:space="preserve">       1221  SALARIOS POR SERVICI</t>
  </si>
  <si>
    <t xml:space="preserve">       1222  SALARIOS AL PERSONAL</t>
  </si>
  <si>
    <t>*      1300 REM ADICIONALES Y ESPECIALES</t>
  </si>
  <si>
    <t xml:space="preserve">       1311  PRIMAS POR AÑOS DE S</t>
  </si>
  <si>
    <t xml:space="preserve">       1321  PRIMA VACACIONAL Y D</t>
  </si>
  <si>
    <t xml:space="preserve">       1322  GRATIFICACION DE FIN DE AÑO</t>
  </si>
  <si>
    <t xml:space="preserve">       1341  RETRIBUCIONES POR AC</t>
  </si>
  <si>
    <t xml:space="preserve">       1342  AYUDA POR SERVICIOS.</t>
  </si>
  <si>
    <t xml:space="preserve">       1343  GRATIFICACION QUINCENAL.</t>
  </si>
  <si>
    <t>*      1400 SEGURIDAD SOCIAL</t>
  </si>
  <si>
    <t xml:space="preserve">       1411  CUOTAS AL ISSSTE.</t>
  </si>
  <si>
    <t xml:space="preserve">       1412  APORTACIONES AL ISSEG.</t>
  </si>
  <si>
    <t xml:space="preserve">       1413  PLAN DE PERMANENCIA.</t>
  </si>
  <si>
    <t xml:space="preserve">       1441  APORTACIONES PARA SEGUROS.</t>
  </si>
  <si>
    <t>*      1500 OTRAS PRESTACIONES SOCIALES</t>
  </si>
  <si>
    <t xml:space="preserve">       1532  PAGO AL PERSONAL JUB</t>
  </si>
  <si>
    <t xml:space="preserve">       1533  PRESTACIONES DE RETIRO.</t>
  </si>
  <si>
    <t xml:space="preserve">       1541  PRESTACIONES CONTRACTUALES.</t>
  </si>
  <si>
    <t xml:space="preserve">       1591  PREVISION SOCIAL.</t>
  </si>
  <si>
    <t xml:space="preserve">       1592  BECAS PARA HIJOS DE</t>
  </si>
  <si>
    <t>*      1600 PREVISIONES</t>
  </si>
  <si>
    <t xml:space="preserve">       1611  PREVISIONES DE CARAC</t>
  </si>
  <si>
    <t>*      1700 PAGO DE ESTIMULOS A SERVID P</t>
  </si>
  <si>
    <t xml:space="preserve">       1711  ESTIMULOS AL PERSONAL.</t>
  </si>
  <si>
    <t xml:space="preserve">       1712  ESTIMULOS POR EL DIA</t>
  </si>
  <si>
    <t>**     2000 MATERIALES Y SUMINISTROS</t>
  </si>
  <si>
    <t>*      2100 MATERIALES DE ADMON, EMISION</t>
  </si>
  <si>
    <t xml:space="preserve">       2111  MATERIALES, UTILES</t>
  </si>
  <si>
    <t xml:space="preserve">       2121  MATERIALES Y UTILES</t>
  </si>
  <si>
    <t xml:space="preserve">       2141  MATERIALES, UTILES</t>
  </si>
  <si>
    <t xml:space="preserve">       2151  MATERIAL IMPRESO E I</t>
  </si>
  <si>
    <t xml:space="preserve">       2161  MATERIAL DE LIMPIEZA.</t>
  </si>
  <si>
    <t>*      2200 ALIMENTOS Y UTENSILIOS</t>
  </si>
  <si>
    <t xml:space="preserve">       2211  PRODUCTOS ALIMENTICI</t>
  </si>
  <si>
    <t>*      2400 MATERIALES Y ARTICULOS DE CO</t>
  </si>
  <si>
    <t xml:space="preserve">       2461  MATERIAL ELECTRICO Y</t>
  </si>
  <si>
    <t xml:space="preserve">       2481  MATERIALES COMPLEMENTARIOS.</t>
  </si>
  <si>
    <t>*      2500 PROD. QUIMICOS, FARMACEUTICO</t>
  </si>
  <si>
    <t xml:space="preserve">       2531  MEDICINAS Y PROD.FAR</t>
  </si>
  <si>
    <t xml:space="preserve">       2541  MAT.ACC Y SUM MEDICO</t>
  </si>
  <si>
    <t>*      2600 COMBUSTIBLES, LUBRICANTES Y</t>
  </si>
  <si>
    <t xml:space="preserve">       2611  COMBUSTIBLES, LUBRIC</t>
  </si>
  <si>
    <t>*      2700 VESTUARIO, BLANCOS, PRENDAS</t>
  </si>
  <si>
    <t xml:space="preserve">       2711  VESTUARIO Y UNIFORMES.</t>
  </si>
  <si>
    <t xml:space="preserve">       2721  PRENDAS DE SEGURIDAD</t>
  </si>
  <si>
    <t>*      2900 HERRAMIENTAS, REFACCIONES Y</t>
  </si>
  <si>
    <t xml:space="preserve">       2911  HERRAMIENTAS MENORES.</t>
  </si>
  <si>
    <t xml:space="preserve">       2941  REFACCIONES Y ACCESO</t>
  </si>
  <si>
    <t>**     3000 SERVICIOS PERSONALES</t>
  </si>
  <si>
    <t>*      3100 SERVICIOS BASICOS</t>
  </si>
  <si>
    <t xml:space="preserve">       3111  ENERGIA ELECTRICA.</t>
  </si>
  <si>
    <t xml:space="preserve">       3131  AGUA.</t>
  </si>
  <si>
    <t xml:space="preserve">       3141  TELEFONIA TRADICIONAL.</t>
  </si>
  <si>
    <t xml:space="preserve">       3151  TELEFONIA CELULAR</t>
  </si>
  <si>
    <t xml:space="preserve">       3161  SERVICIO DE TELECOMU</t>
  </si>
  <si>
    <t xml:space="preserve">       3171  SERVICIOS  DE ACCESO</t>
  </si>
  <si>
    <t xml:space="preserve">       3181  SERVICIOS POSTALES Y</t>
  </si>
  <si>
    <t>*      3200 SERVICIOS DE ARRENDAMIENTO</t>
  </si>
  <si>
    <t xml:space="preserve">       3221  ARRENDAMIENTO DE EDIFICIOS.</t>
  </si>
  <si>
    <t xml:space="preserve">       3231  ARRENDAMIENTO DE MOB</t>
  </si>
  <si>
    <t xml:space="preserve">       3251  ARRENDAMIENTO DE EQU</t>
  </si>
  <si>
    <t xml:space="preserve">       3291  OTROS ARRENDAMIENTOS.</t>
  </si>
  <si>
    <t>*      3300 SERVICIOS PROFESIONALES, CIE</t>
  </si>
  <si>
    <t xml:space="preserve">       3311  SERVICIOS LEGALES,</t>
  </si>
  <si>
    <t xml:space="preserve">       3321  SERVICIOS DISEÑO, A</t>
  </si>
  <si>
    <t xml:space="preserve">       3331  SERVICIOS DE CONSULT</t>
  </si>
  <si>
    <t xml:space="preserve">       3341  SERVICIOS DE CAPACITACION.</t>
  </si>
  <si>
    <t xml:space="preserve">       3361  SERVICIOS DE APOYO A</t>
  </si>
  <si>
    <t xml:space="preserve">       3381  SERVICIOS DE VIGILANCIA</t>
  </si>
  <si>
    <t xml:space="preserve">       3391  SERVICIOS PROFESIONA</t>
  </si>
  <si>
    <t>*      3400 SERVICIOS FINANCIEROS, BANCA</t>
  </si>
  <si>
    <t xml:space="preserve">       3412  SERVICIOS FINANCIERO</t>
  </si>
  <si>
    <t xml:space="preserve">       3413  SERVICIOS FINANC FA</t>
  </si>
  <si>
    <t xml:space="preserve">       3451  SEGURO DE BIENES PAT</t>
  </si>
  <si>
    <t xml:space="preserve">       3471  FLETES Y MANIOBRAS.</t>
  </si>
  <si>
    <t>*      3500 SERVICIOS DE INSTALACION, RE</t>
  </si>
  <si>
    <t xml:space="preserve">       3511  CONSERVACION Y MANTE</t>
  </si>
  <si>
    <t xml:space="preserve">       3521  INSTALACION, REPARA</t>
  </si>
  <si>
    <t xml:space="preserve">       3531  INSTALACION, REPARA</t>
  </si>
  <si>
    <t xml:space="preserve">       3551  REPARACION Y MANTENI</t>
  </si>
  <si>
    <t xml:space="preserve">       3571  INSTALACION, REPARA</t>
  </si>
  <si>
    <t xml:space="preserve">       3581  SERVICIOS DE LIMPIEZ</t>
  </si>
  <si>
    <t xml:space="preserve">       3591  SERVICIOS DE JARDINE</t>
  </si>
  <si>
    <t>*      3600 SERVICIOS DE COMUNICACION SO</t>
  </si>
  <si>
    <t xml:space="preserve">       3611  DIFUSION POR RADIO,</t>
  </si>
  <si>
    <t xml:space="preserve">       3651  SERVICIOS DE LA INDU</t>
  </si>
  <si>
    <t>*      3700 SERVICIOS DE TRASLADO Y VIAT</t>
  </si>
  <si>
    <t xml:space="preserve">       3711  PASAJES AEREOS</t>
  </si>
  <si>
    <t xml:space="preserve">       3721  PASAJES TERRESTRES</t>
  </si>
  <si>
    <t xml:space="preserve">       3751  VIATICOS EN EL PAIS</t>
  </si>
  <si>
    <t xml:space="preserve">       3761  VIATICOS EN EL EXTRANJERO.</t>
  </si>
  <si>
    <t xml:space="preserve">       3791  OTOS SERVICIOS TRASL</t>
  </si>
  <si>
    <t>*      3800 SERVICIOS OFICIALES</t>
  </si>
  <si>
    <t xml:space="preserve">       3811  GASTOS DE CEREMONIAL.</t>
  </si>
  <si>
    <t xml:space="preserve">       3821  GTO. ORDEN SOCIAL</t>
  </si>
  <si>
    <t xml:space="preserve">       3831  CONGRESOS Y CONVENCIONES.</t>
  </si>
  <si>
    <t xml:space="preserve">       3851  GASTOS DE REPRESENTACION.</t>
  </si>
  <si>
    <t xml:space="preserve">       3852  GASTOS DE OFICINA.</t>
  </si>
  <si>
    <t>*      3900 OTROS SERVICIOS GENERALES</t>
  </si>
  <si>
    <t xml:space="preserve">       3921  IMPUESTOS Y DERECHOS.</t>
  </si>
  <si>
    <t xml:space="preserve">       3941  SENTENCIAS Y RESOLUC</t>
  </si>
  <si>
    <t xml:space="preserve">       3941  DEVOL CAF</t>
  </si>
  <si>
    <t xml:space="preserve">       3942  DEVOLUCION DE MULTAS</t>
  </si>
  <si>
    <t xml:space="preserve">       3951  PENAS,MULTAS,ACCESOR</t>
  </si>
  <si>
    <t xml:space="preserve">       3961  OTROS GASTOS POR RES</t>
  </si>
  <si>
    <t xml:space="preserve">       3981  IMPUESTO SOBRE NOMIN</t>
  </si>
  <si>
    <t>**     4000 TRANSFERENCIAS, ASIGNACIONES</t>
  </si>
  <si>
    <t>*      4400 AYUDAS SOCIALES</t>
  </si>
  <si>
    <t xml:space="preserve">       4411  AYUDAS SOCIALES A PERSONAS</t>
  </si>
  <si>
    <t xml:space="preserve">       4451  AYUDAS SOCIALES A IN</t>
  </si>
  <si>
    <t>*      4500 PENSIONES Y JUBILACIONES</t>
  </si>
  <si>
    <t xml:space="preserve">       4511  PENSIONES</t>
  </si>
  <si>
    <t>**     5000 BIENES MUEBLES, INMUEBLES E</t>
  </si>
  <si>
    <t>*      5100 MOBILIARIO Y EQUIPO DE ADMIN</t>
  </si>
  <si>
    <t xml:space="preserve">       5111  MUEBLES DE OFICINA Y</t>
  </si>
  <si>
    <t xml:space="preserve">       5151  EQUIPO DE COMPUTO Y</t>
  </si>
  <si>
    <t xml:space="preserve">       5191  OTROS MOBILIARIOS Y</t>
  </si>
  <si>
    <t>*      5200 MOBILIARIO Y EQUIPO EDUCACIO</t>
  </si>
  <si>
    <t xml:space="preserve">       5211  EQUIP.APAR.AUDIOVISU</t>
  </si>
  <si>
    <t>*      5300 EQUIPO E INSTRUMENTAL MEDICO</t>
  </si>
  <si>
    <t xml:space="preserve">       5311  EQUIP.MEDICO Y LABOR</t>
  </si>
  <si>
    <t>*      5600 MAQUINARIA, OTROS EQUIPOS Y</t>
  </si>
  <si>
    <t xml:space="preserve">       5641  SIST.AIRE ACONDICION</t>
  </si>
  <si>
    <t xml:space="preserve">       5651  EQUIPO DE COMUNICACI</t>
  </si>
  <si>
    <t xml:space="preserve">       5661  EQUIPOS DE GENERACIO</t>
  </si>
  <si>
    <t xml:space="preserve">       5671  HERRAMIENTAS Y MAQUI</t>
  </si>
  <si>
    <t>*      5900 ACTIVOS INTANGIBLES</t>
  </si>
  <si>
    <t xml:space="preserve">       5911  SOFTWARE</t>
  </si>
  <si>
    <t xml:space="preserve">       5971  LICENCIAS INFORMATIC</t>
  </si>
  <si>
    <t>**     6000 INVERSION PUBLICA</t>
  </si>
  <si>
    <t>*      6200 OBRA PUBLICA EN BIENES PROPI</t>
  </si>
  <si>
    <t xml:space="preserve">       6221  EDIFICACION NO HABIT</t>
  </si>
  <si>
    <t>**     7000 INVERSIONES FINANCIERAS Y OT</t>
  </si>
  <si>
    <t>*      7900 PROVISIONES PARA CONTIGENCIA</t>
  </si>
  <si>
    <t xml:space="preserve">       7991  OTRAS EROGACIONES ES</t>
  </si>
  <si>
    <t>CLASIFICACIÓN ADMINISTRATIVA</t>
  </si>
  <si>
    <t>****** Administrativa</t>
  </si>
  <si>
    <t>****** EAEPE-CA</t>
  </si>
  <si>
    <t>*****  2     SECTOR PÚBLICO DE LAS EF</t>
  </si>
  <si>
    <t>****   21    NO FINANCIERO</t>
  </si>
  <si>
    <t>***    211   GOBIERNO GENERAL ESTATAL</t>
  </si>
  <si>
    <t>**     2111  Gobierno Estatal</t>
  </si>
  <si>
    <t>*      21113 Poder Judicial</t>
  </si>
  <si>
    <t xml:space="preserve">       301  PRESIDENCIA</t>
  </si>
  <si>
    <t xml:space="preserve">       302  SECRETARIA GENERAL DEL STJ</t>
  </si>
  <si>
    <t xml:space="preserve">       303  DIRECCION DE ADMINISTRACION</t>
  </si>
  <si>
    <t xml:space="preserve">       304  CONTRALORIA</t>
  </si>
  <si>
    <t xml:space="preserve">       305  DIR.OFIC.CE.ACTUARIO</t>
  </si>
  <si>
    <t xml:space="preserve">       306  DIR. SERVICIOS APOYO</t>
  </si>
  <si>
    <t xml:space="preserve">       307  CONSEJO DEL PODER JUDICIAL</t>
  </si>
  <si>
    <t xml:space="preserve">       308  MAGISTRATURA</t>
  </si>
  <si>
    <t xml:space="preserve">       309  JUZGADOS DE PARTIDO</t>
  </si>
  <si>
    <t xml:space="preserve">       310  JUZGADOS MENORES</t>
  </si>
  <si>
    <t xml:space="preserve">       311  C.E.JUSTICIA ALTERNA</t>
  </si>
  <si>
    <t xml:space="preserve">       312  JUZGADOS DE ORALIDAD PENAL</t>
  </si>
  <si>
    <t xml:space="preserve">       313  JUZGADO DE ORALIDAD FAMILIAR</t>
  </si>
  <si>
    <t xml:space="preserve">       314  EJECUC.SANCION PENAL</t>
  </si>
  <si>
    <t xml:space="preserve">       315  JUZGADOS PARA ADOLESCENTES</t>
  </si>
  <si>
    <t xml:space="preserve">       316  VISITADURIA JUDICIAL</t>
  </si>
  <si>
    <t xml:space="preserve">       317  ESC.ESTUDIO E INVEST</t>
  </si>
  <si>
    <t xml:space="preserve">       318  DIR.TEC. INFO Y TELE</t>
  </si>
  <si>
    <t xml:space="preserve">       319  DIRECCION DE ARCHIVO GENERAL</t>
  </si>
  <si>
    <t xml:space="preserve">       320  DIR.ASUNTOS JURIDICO</t>
  </si>
  <si>
    <t xml:space="preserve">       321  DIR.PLANEACIÓN ESTAD</t>
  </si>
  <si>
    <t xml:space="preserve">       322  DIR.SEGURIDAD INSTIT</t>
  </si>
  <si>
    <t xml:space="preserve">       323  COMUNICACIÓN SOCIAL</t>
  </si>
  <si>
    <t xml:space="preserve">       324  U.ACCESO INFORMACIÓN</t>
  </si>
  <si>
    <t xml:space="preserve">       325  COMITE DE EQUIDAD DE  GENERO</t>
  </si>
  <si>
    <t xml:space="preserve">       326  JUZGADOS ORALIDAD MERCANTIL</t>
  </si>
  <si>
    <t xml:space="preserve">       327  SISTEMA DE GESTION ORAL</t>
  </si>
  <si>
    <t xml:space="preserve">       PROD  PRODUCTOS</t>
  </si>
  <si>
    <t xml:space="preserve">       REF   REFRENDO COMPROMETIDO</t>
  </si>
  <si>
    <t xml:space="preserve">       REM   REMANENTE</t>
  </si>
  <si>
    <t xml:space="preserve"> </t>
  </si>
  <si>
    <t>CLASIFICACIÓN FUNCIONAL</t>
  </si>
  <si>
    <t>****   Funcional</t>
  </si>
  <si>
    <t>***    1     Gobierno</t>
  </si>
  <si>
    <t>**     1.2   Justicia</t>
  </si>
  <si>
    <t>*      1.2.1 Impartición de Justicia</t>
  </si>
  <si>
    <t>CLASIFICACIÓN POR TIPO DE GASTO</t>
  </si>
  <si>
    <t>** EAEPE-CTG</t>
  </si>
  <si>
    <t>*  1 Corriente</t>
  </si>
  <si>
    <t>*  2 Capital</t>
  </si>
  <si>
    <t>*  3 Deuda Publica</t>
  </si>
  <si>
    <t>*  4 Pensiones y Jubilaciones</t>
  </si>
  <si>
    <t>*  5 Participaciones</t>
  </si>
  <si>
    <t>PROGRAMAS Y PROYECTOS</t>
  </si>
  <si>
    <t>1.2.1.G2080.1801</t>
  </si>
  <si>
    <t xml:space="preserve">   301   PRESIDENCIA</t>
  </si>
  <si>
    <t>Presidencia,representación y conducción</t>
  </si>
  <si>
    <t>1.2.1.P834.1802</t>
  </si>
  <si>
    <t xml:space="preserve">   302   SECRETARIA GENERAL DEL STJ</t>
  </si>
  <si>
    <t xml:space="preserve">Instrumentación de las sesiones del Pleno del STJ, así como ejecución de las determinaciones del mismo. Revisión y remisión de comunicados tanto a órganos jurisdiccionales como administrativos. Distribución de asuntos provenientes de todo el Estado. </t>
  </si>
  <si>
    <t>1.2.1.G1090.1803</t>
  </si>
  <si>
    <t xml:space="preserve">   303   DIRECCIÓN DE ADMINISTRACIÓN</t>
  </si>
  <si>
    <t>Administrar recursos  financieros y presupuestales</t>
  </si>
  <si>
    <t>1.2.1.G1094.1804</t>
  </si>
  <si>
    <t xml:space="preserve">   304   CONTRALORIA</t>
  </si>
  <si>
    <t>Verificación y evaluación del cumplimiento de las normas de funcionamiento administrativo.</t>
  </si>
  <si>
    <t>1.2.1.P835.1805</t>
  </si>
  <si>
    <t xml:space="preserve">   305   DIRECCIÓN DE OFICIALIAS COMUNES DE PARTES Y CENTRAL DE ACTUARIOS</t>
  </si>
  <si>
    <t>Distribución de escritos iniciales y promociones de término, así como atención de diligencias de notificación y ejecución.</t>
  </si>
  <si>
    <t>1.2.1.G1091.1806</t>
  </si>
  <si>
    <t xml:space="preserve">   306   DIRECCIÓN DE SERVICIOS DE APOYO</t>
  </si>
  <si>
    <t>Provisión oportuna de recursos materiales, de infraestructura, de bienes y servicios.</t>
  </si>
  <si>
    <t>1.2.1.G2081.1807</t>
  </si>
  <si>
    <t xml:space="preserve">   307   CONSEJO DEL PODER JUDICIAL</t>
  </si>
  <si>
    <t>Administración y vigilancia del componente jurisdiccional y administrativo.</t>
  </si>
  <si>
    <t>1.2.1.P836.1808</t>
  </si>
  <si>
    <t xml:space="preserve">   308   MAGISTRATURA</t>
  </si>
  <si>
    <t>Resolución de controversias conforme a los plazos legales aplicables a  cada materia.</t>
  </si>
  <si>
    <t>1.2.1.P837.1809</t>
  </si>
  <si>
    <t xml:space="preserve">   309   JUZGADOS DE PARTIDO</t>
  </si>
  <si>
    <t>Resolución  de controversias  conforme a los plazos legales aplicables a cada materia.</t>
  </si>
  <si>
    <t>1.2.1.P838.1810</t>
  </si>
  <si>
    <t xml:space="preserve">   310   JUZGADOS MENORES</t>
  </si>
  <si>
    <t>1.2.1.P839.1811</t>
  </si>
  <si>
    <t xml:space="preserve">   311   CENTRO ESTATAL DE JUSTICIA ALTERNATIVA</t>
  </si>
  <si>
    <t>Presentar el servicio de mediación - conciliación con calidad, oportunidad y respeto a los derechos fundamentales.</t>
  </si>
  <si>
    <t>1.2.1.P840.1812</t>
  </si>
  <si>
    <t xml:space="preserve">   312   JUZGADOS DE ORALIDAD PENAL</t>
  </si>
  <si>
    <t>Atención de audiencias y resolución de controversias conforme a los plazos legales aplicables.</t>
  </si>
  <si>
    <t>1.2.1.P841.1813</t>
  </si>
  <si>
    <t xml:space="preserve">   313 JUZGADOS DE ORALIDAD FAMILIAR</t>
  </si>
  <si>
    <t>1.2.1.P842.1814</t>
  </si>
  <si>
    <t xml:space="preserve">   314 JUZGADO DE EJECUCIÓN DE SANCIONES PENALES</t>
  </si>
  <si>
    <t>Atención de audiencias y seguimiento a la ejecución de sanciones derivadas de un proceso penal.</t>
  </si>
  <si>
    <t>1.2.1.P843.1815</t>
  </si>
  <si>
    <t xml:space="preserve">   315 JUZGADOS PARA ADOLESCENTES</t>
  </si>
  <si>
    <t>Resolución de controversias conforme a los plazos legales aplicables.</t>
  </si>
  <si>
    <t>1.2.1.G1092.1816</t>
  </si>
  <si>
    <t xml:space="preserve">   316 VISITADURIA JUDICIAL</t>
  </si>
  <si>
    <t>Visitas de revisión a áreas jurisdiccionales.</t>
  </si>
  <si>
    <t>1.2.1.G1093.1817</t>
  </si>
  <si>
    <t xml:space="preserve">   317 ESCUELA DE ESTUDIOS E INVESTIGACIÓN JUDICIAL</t>
  </si>
  <si>
    <t>Programas de capacitación, elaborados, desarrollados y concluidos.</t>
  </si>
  <si>
    <t>1.2.1.G1096.1818</t>
  </si>
  <si>
    <t xml:space="preserve">   318 DIRECCIÓN DE TECNOLOGIAS DE INFORMACIÓN Y TELECOMUNICACIONES</t>
  </si>
  <si>
    <t>Requerimientos de soporte técnico y desarrollo de software.</t>
  </si>
  <si>
    <t>1.2.1.G1097.1819</t>
  </si>
  <si>
    <t xml:space="preserve">   319 DIRECCIÓN DE ARCHIVO GENERAL</t>
  </si>
  <si>
    <t>Recepción, clasificación, organización, resguardo de archivo judicial.</t>
  </si>
  <si>
    <t>1.2.1.G2082.1820</t>
  </si>
  <si>
    <t xml:space="preserve">   320 DIRECCIÓN DE ASUNTOS JURIDICOS</t>
  </si>
  <si>
    <t>Asesoria juridica y representación legal.</t>
  </si>
  <si>
    <t>1.2.1.G2083.1821</t>
  </si>
  <si>
    <t xml:space="preserve">   321 COORDINACIÓN DE PLANEACIÓN Y ESTADISTICA</t>
  </si>
  <si>
    <t>Procesos de planeación y seguimiento de estadistica judicial.</t>
  </si>
  <si>
    <t>1.2.1.G1098.1822</t>
  </si>
  <si>
    <t xml:space="preserve">   322 DIRECCIÓN DE SEGURIDAD INSTITUCIONAL</t>
  </si>
  <si>
    <t>Seguridad de la personas y del patrimonio del Poder Judicial.</t>
  </si>
  <si>
    <t>1.2.1.G2084.1823</t>
  </si>
  <si>
    <t>323 COORDINACIÓN DE COMUNICACIÓN SOCIAL</t>
  </si>
  <si>
    <t>Informar objetiva y oportunamente a la sociedad sobre el quehacer judicial.</t>
  </si>
  <si>
    <t>1.2.1.G1099.1824</t>
  </si>
  <si>
    <t xml:space="preserve">   324 UNIDAD DE ACCESO A LA INFORMACIÓN PÚBLICA</t>
  </si>
  <si>
    <t>Cumplir con las obligaciones de acceso a la información. Cumplir con las obligaciones de protección de datos personales.</t>
  </si>
  <si>
    <t>1.2.1.G1100.1825</t>
  </si>
  <si>
    <t xml:space="preserve">   325 COMITÉ DE IGUALDAD DE GENERO Y D.H.</t>
  </si>
  <si>
    <t>Diseñar e implementar estratégicas orientadas a perspectiva de género.</t>
  </si>
  <si>
    <t>1.2.1.P2034.1826</t>
  </si>
  <si>
    <t xml:space="preserve">    326 JUZGADOS DE ORALIDAD MERCANTIL</t>
  </si>
  <si>
    <t>Atención de audiencias y resolición de controversias conforme a los plazos legales aplicables.</t>
  </si>
  <si>
    <t>1.2.1.G1111.1827</t>
  </si>
  <si>
    <t xml:space="preserve">    327 COORDINACIÓN GENERAL DEL SISTEMA DE GESTIÓN ORAL</t>
  </si>
  <si>
    <t>Gestión de sistemas orales.</t>
  </si>
  <si>
    <t>1.2.1.P2875.1828</t>
  </si>
  <si>
    <t xml:space="preserve">    328 JUZGADOS DEL SISTEMA DE JUSTICIA LABORAL</t>
  </si>
  <si>
    <t>Resolución controversias materia Laboral</t>
  </si>
  <si>
    <t xml:space="preserve">Descripcion </t>
  </si>
  <si>
    <t xml:space="preserve">Nivel </t>
  </si>
  <si>
    <t>Plazas</t>
  </si>
  <si>
    <t>Percepcion Ordinaria Bruta (Unitaria)</t>
  </si>
  <si>
    <t>Mensual</t>
  </si>
  <si>
    <t>Anual</t>
  </si>
  <si>
    <t>TOTAL</t>
  </si>
  <si>
    <t>AUXILIAR ADMINISTRATIVO</t>
  </si>
  <si>
    <t>INTENDENTE</t>
  </si>
  <si>
    <t>JARDINERO</t>
  </si>
  <si>
    <t>VIGILANTE O VELADOR</t>
  </si>
  <si>
    <t>OFICIAL JUDICIAL A</t>
  </si>
  <si>
    <t>OFICIAL JUDICIAL B</t>
  </si>
  <si>
    <t>COORDINADOR TECNICO</t>
  </si>
  <si>
    <t>AUXILIAR ATENCIÓN AL PÚBLICO</t>
  </si>
  <si>
    <t>AUXILIAR DE CAUSA</t>
  </si>
  <si>
    <t>AUXILIAR DE SALA</t>
  </si>
  <si>
    <t>ESPECIALISTA TECNICO</t>
  </si>
  <si>
    <t>NOTIFICADOR</t>
  </si>
  <si>
    <t>OPERADOR DE SALA</t>
  </si>
  <si>
    <t xml:space="preserve">PRIMER OFICIAL JUDICIAL </t>
  </si>
  <si>
    <t>PRIMER OFICIAL JUDICIAL DE JUZGADO</t>
  </si>
  <si>
    <t>PRIMER OFICIAL JUDICIAL DE SALA</t>
  </si>
  <si>
    <t>ESPECIALISTA TÉCNICO ADMINISTRATIVO</t>
  </si>
  <si>
    <t>ESPECIALSITA TÉCNICO EN MEDIACIÓN</t>
  </si>
  <si>
    <t>SUPERVISOR DE ANALISIS</t>
  </si>
  <si>
    <t>JEFE DE UNIDAD C</t>
  </si>
  <si>
    <t>JEFE DE DEPARTAMENTO C</t>
  </si>
  <si>
    <t>OFICIAL DE PARTES</t>
  </si>
  <si>
    <t>AUXILIAR TÉCNICO DE PROCESOS</t>
  </si>
  <si>
    <t>GESTOR SEDE MERCANTIL</t>
  </si>
  <si>
    <t>JEFE DE ATENCIÓN AL PÚBLICO</t>
  </si>
  <si>
    <t>JEFE DE DEPARTAMENTO B</t>
  </si>
  <si>
    <t>SRIO. DE ACUERDOS DE JUZGADO MENOR</t>
  </si>
  <si>
    <t>ANALISTA DE PROYECTOS</t>
  </si>
  <si>
    <t>ANALISTA INFORMÁTICO</t>
  </si>
  <si>
    <t>ENCARGADO DE SALA</t>
  </si>
  <si>
    <t>JEFE DE DEPARTAMENTO A</t>
  </si>
  <si>
    <t>JEFE DE OFICIALÍA COMÚN DE PARTES OFICINA CENTRAL DE ACTUARIOS</t>
  </si>
  <si>
    <t>JEFE DE UNIDAD DE CAUSAS</t>
  </si>
  <si>
    <t>JUEZ MENOR L</t>
  </si>
  <si>
    <t>SECRETARIO DE JUZGADO</t>
  </si>
  <si>
    <t>SECRETARIO DEL JUZGADO DE EJECUCIÓN</t>
  </si>
  <si>
    <t>SUPERVISOR DE ACTUARIOS</t>
  </si>
  <si>
    <t>COORDINADOR ADMINISTRATIVO B</t>
  </si>
  <si>
    <t xml:space="preserve">GESTOR  REGIONAL </t>
  </si>
  <si>
    <t>GESTOR SEDE CIVIL</t>
  </si>
  <si>
    <t>JEFE DE UNIDAD</t>
  </si>
  <si>
    <t>JUEZ MENOR " T "</t>
  </si>
  <si>
    <t>MEDIADOR Y CONCILIADOR</t>
  </si>
  <si>
    <t>COMISIONADO</t>
  </si>
  <si>
    <t>COORDINADOR ADMINISTRATIVO A</t>
  </si>
  <si>
    <t>DIRECTOR  DE SERVICIO Y SOPORTE A ZONAS</t>
  </si>
  <si>
    <t>INFORMÁTICO</t>
  </si>
  <si>
    <t>JEFE DE ACTUARIOS Y OFICIALIA</t>
  </si>
  <si>
    <t>SECRETARIO DEL JUZGADO DE IMPUGNACIÓN</t>
  </si>
  <si>
    <t>VISITADOR</t>
  </si>
  <si>
    <t>COORDINADOR DE COMUNICACIÓN SOCIAL</t>
  </si>
  <si>
    <t>COORDINADOR DE PROYECTOS ESTRATÉGICOS</t>
  </si>
  <si>
    <t>DIRECTOR DE DESARROLLO SOFTWARE</t>
  </si>
  <si>
    <t>DIRECTOR DE OFICIALIA Y ACTUARIOS</t>
  </si>
  <si>
    <t>JEFE DE PROCESOS  INFORMÁTICOS  DEL SISTEMA DE G.O.</t>
  </si>
  <si>
    <t>JEFE DE UNIDAD DE CAUSA Y GESTIÓN</t>
  </si>
  <si>
    <t>JUEZ MENOR</t>
  </si>
  <si>
    <t>SECRETARIO DE SALA</t>
  </si>
  <si>
    <t>SECRETARIO DEL COMITE TECNICO DE EVALUACION</t>
  </si>
  <si>
    <t>SECRETARIO DEL INSTITUTO DE FORMACIÓN</t>
  </si>
  <si>
    <t>SECRETARIO EJECUTIVO</t>
  </si>
  <si>
    <t>SECRETARIO PROYECTISTA DE RESOLUCIONES Y PROCEDIM</t>
  </si>
  <si>
    <t>SUB.-DIRECTOR DE APOYO TÉCNICO ADMINISTRATIVO</t>
  </si>
  <si>
    <t>SUB.DIRECTOR DEL CENTRO ESTATAL DE MEDIACIÓN</t>
  </si>
  <si>
    <t>SUB-DIRECTOR DEL ARCHIVO GENERAL</t>
  </si>
  <si>
    <t>COORDINADOR DE ESTADÍSTICA</t>
  </si>
  <si>
    <t>COORDINADOR DE PLANEACIÓN</t>
  </si>
  <si>
    <t>DIRECTOR DE AUDITORÍA</t>
  </si>
  <si>
    <t>SECRETARIO PARTICULAR A</t>
  </si>
  <si>
    <t>SUB-DIRECTOR DE ADQUISICIONES</t>
  </si>
  <si>
    <t>SUB-DIRECTOR DE CONTROL PATRIMONIAL</t>
  </si>
  <si>
    <t>SUB-DIRECTOR DE CONTRUCCIÓN Y SUPERVISIÓN DE OBRA</t>
  </si>
  <si>
    <t>SUB-DIRECTOR DE FONDO AUXILIAR</t>
  </si>
  <si>
    <t>SUB-DIRECTOR DE NÓMINA Y RECURSOS HUMANOS</t>
  </si>
  <si>
    <t>SUB-DIRECTOR DE PRESUPUESTO</t>
  </si>
  <si>
    <t>SUB-DIRECTOR DE PROYECTOS Y MANTANTENIMIENTO A INMUEB.</t>
  </si>
  <si>
    <t>SUB-DIRECTOR DE SERVICIOS GENERALES</t>
  </si>
  <si>
    <t>SUB-DIRECTOR DE SISTEMAS ADMINISTRATIVOS</t>
  </si>
  <si>
    <t>COORDINADOR DEL SISTEMA DE JUSTICIA PENAL</t>
  </si>
  <si>
    <t>COORDINADOR PARA IMPLEMENTACIÓN DE JUZGADO DE ORALIDAD PENAL</t>
  </si>
  <si>
    <t>DIRECTOR DE GESTION DE ORALIDAD</t>
  </si>
  <si>
    <t>DIRECTOR DE TECNOLOGÍAS DE INFORMACIÓN</t>
  </si>
  <si>
    <t>DIRECTOR DEL CENTRO DE JUSTICIA ALTERNATIVA</t>
  </si>
  <si>
    <t>DIRECTOR DEL INSTITUTO DE FORMACIÓN</t>
  </si>
  <si>
    <t>JUEZ DE ADOLESCENTES</t>
  </si>
  <si>
    <t xml:space="preserve">JUEZ DE EJECUCIÓN </t>
  </si>
  <si>
    <t>JUEZ DE EJECUCIÓN PARA ADOLESCENTES</t>
  </si>
  <si>
    <t>JUEZ DE ORALIDAD FAMILIAR</t>
  </si>
  <si>
    <t>JUEZ DE ORALIDAD MERCANTIL</t>
  </si>
  <si>
    <t>JUEZ DE ORALIDAD PENAL</t>
  </si>
  <si>
    <t>JUEZ DE PARTIDO</t>
  </si>
  <si>
    <t>SUB-DIRECTOR DE CONTABILIDAD Y FINANZAS</t>
  </si>
  <si>
    <t>CONTRALOR</t>
  </si>
  <si>
    <t>DIRECTOR DE SERVICIOS DE APOYO</t>
  </si>
  <si>
    <t>COORDINADOR PARA IMPLEMENTACIÓN DE JUZGADOS DE ORALIDAD FAMILIAR</t>
  </si>
  <si>
    <t>DIRECTOR DE  ASUNTOS JURÍDICOS</t>
  </si>
  <si>
    <t>COORDINADOR DE SEGURIDAD INSTITUCIONAL</t>
  </si>
  <si>
    <t>DIRECTOR DE ADMINISTRACIÓN</t>
  </si>
  <si>
    <t>JUEZ DE IMPUGNACIONES</t>
  </si>
  <si>
    <t>SECRETARIO GRAL. DEL SUPREMO TRIBUNAL DE JUSTICIA</t>
  </si>
  <si>
    <t>SECRETARIO GRAL. DEL CONSEJO</t>
  </si>
  <si>
    <t>CONSEJERO</t>
  </si>
  <si>
    <t>MAGISTRADO DEL SUPREMO TRIBUNAL DE JUSTICIA</t>
  </si>
  <si>
    <t>PRESIDENTE DEL SUPREMO TRIBUNAL DE JUSTICIA</t>
  </si>
  <si>
    <t>12T</t>
  </si>
  <si>
    <t>ACTUARIO</t>
  </si>
  <si>
    <t>7T</t>
  </si>
  <si>
    <t>SECRETARIO DE JUZGADO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</si>
</sst>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\-#,##0.00;#,##0.00;&quot; &quot;"/>
    <numFmt numFmtId="166" formatCode="#,##0.00;\-#,##0.00;&quot; &quot;"/>
    <numFmt numFmtId="167" formatCode="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3" fillId="0" borderId="0" xfId="0" applyFont="1"/>
    <xf numFmtId="49" fontId="4" fillId="2" borderId="7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/>
    </xf>
    <xf numFmtId="164" fontId="2" fillId="0" borderId="9" xfId="0" applyNumberFormat="1" applyFont="1" applyBorder="1"/>
    <xf numFmtId="164" fontId="3" fillId="0" borderId="0" xfId="0" applyNumberFormat="1" applyFont="1"/>
    <xf numFmtId="49" fontId="3" fillId="0" borderId="10" xfId="0" applyNumberFormat="1" applyFont="1" applyFill="1" applyBorder="1" applyAlignment="1">
      <alignment horizontal="left"/>
    </xf>
    <xf numFmtId="165" fontId="3" fillId="0" borderId="10" xfId="0" applyNumberFormat="1" applyFont="1" applyFill="1" applyBorder="1"/>
    <xf numFmtId="49" fontId="3" fillId="0" borderId="11" xfId="0" applyNumberFormat="1" applyFont="1" applyFill="1" applyBorder="1" applyAlignment="1">
      <alignment horizontal="left"/>
    </xf>
    <xf numFmtId="165" fontId="3" fillId="0" borderId="11" xfId="0" applyNumberFormat="1" applyFont="1" applyFill="1" applyBorder="1"/>
    <xf numFmtId="0" fontId="3" fillId="0" borderId="0" xfId="0" applyFont="1" applyBorder="1"/>
    <xf numFmtId="4" fontId="3" fillId="0" borderId="0" xfId="0" applyNumberFormat="1" applyFont="1" applyBorder="1"/>
    <xf numFmtId="49" fontId="5" fillId="0" borderId="0" xfId="0" applyNumberFormat="1" applyFont="1" applyFill="1" applyBorder="1" applyAlignment="1">
      <alignment horizontal="left"/>
    </xf>
    <xf numFmtId="49" fontId="4" fillId="2" borderId="7" xfId="3" applyNumberFormat="1" applyFont="1" applyFill="1" applyBorder="1" applyAlignment="1">
      <alignment horizontal="left"/>
    </xf>
    <xf numFmtId="166" fontId="2" fillId="2" borderId="7" xfId="0" applyNumberFormat="1" applyFont="1" applyFill="1" applyBorder="1"/>
    <xf numFmtId="49" fontId="2" fillId="2" borderId="7" xfId="0" applyNumberFormat="1" applyFont="1" applyFill="1" applyBorder="1" applyAlignment="1">
      <alignment horizontal="left"/>
    </xf>
    <xf numFmtId="166" fontId="3" fillId="0" borderId="10" xfId="0" applyNumberFormat="1" applyFont="1" applyFill="1" applyBorder="1"/>
    <xf numFmtId="49" fontId="4" fillId="0" borderId="10" xfId="0" applyNumberFormat="1" applyFont="1" applyFill="1" applyBorder="1" applyAlignment="1">
      <alignment horizontal="left"/>
    </xf>
    <xf numFmtId="166" fontId="2" fillId="0" borderId="10" xfId="0" applyNumberFormat="1" applyFont="1" applyFill="1" applyBorder="1"/>
    <xf numFmtId="0" fontId="3" fillId="0" borderId="11" xfId="0" applyFont="1" applyBorder="1"/>
    <xf numFmtId="4" fontId="3" fillId="0" borderId="11" xfId="0" applyNumberFormat="1" applyFont="1" applyBorder="1"/>
    <xf numFmtId="49" fontId="5" fillId="0" borderId="0" xfId="3" applyNumberFormat="1" applyFont="1" applyFill="1" applyBorder="1" applyAlignment="1">
      <alignment horizontal="left"/>
    </xf>
    <xf numFmtId="0" fontId="3" fillId="0" borderId="7" xfId="0" applyFont="1" applyBorder="1"/>
    <xf numFmtId="166" fontId="5" fillId="0" borderId="7" xfId="0" applyNumberFormat="1" applyFont="1" applyFill="1" applyBorder="1"/>
    <xf numFmtId="166" fontId="3" fillId="0" borderId="7" xfId="0" applyNumberFormat="1" applyFont="1" applyFill="1" applyBorder="1"/>
    <xf numFmtId="4" fontId="3" fillId="0" borderId="0" xfId="0" applyNumberFormat="1" applyFont="1" applyFill="1" applyBorder="1"/>
    <xf numFmtId="0" fontId="3" fillId="0" borderId="3" xfId="0" applyFont="1" applyBorder="1"/>
    <xf numFmtId="4" fontId="3" fillId="0" borderId="4" xfId="0" applyNumberFormat="1" applyFont="1" applyFill="1" applyBorder="1"/>
    <xf numFmtId="49" fontId="4" fillId="2" borderId="9" xfId="0" applyNumberFormat="1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center"/>
    </xf>
    <xf numFmtId="166" fontId="3" fillId="3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166" fontId="3" fillId="4" borderId="0" xfId="0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2" fillId="0" borderId="3" xfId="0" applyFont="1" applyFill="1" applyBorder="1"/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44" fontId="3" fillId="0" borderId="7" xfId="2" applyFont="1" applyBorder="1"/>
    <xf numFmtId="0" fontId="5" fillId="0" borderId="7" xfId="0" applyFont="1" applyFill="1" applyBorder="1" applyAlignment="1">
      <alignment wrapText="1"/>
    </xf>
    <xf numFmtId="0" fontId="5" fillId="0" borderId="7" xfId="0" applyFont="1" applyBorder="1"/>
    <xf numFmtId="0" fontId="5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justify"/>
    </xf>
    <xf numFmtId="49" fontId="3" fillId="0" borderId="7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1"/>
  <sheetViews>
    <sheetView tabSelected="1" view="pageBreakPreview" zoomScaleNormal="100" zoomScaleSheetLayoutView="100" workbookViewId="0">
      <selection activeCell="D12" sqref="D12"/>
    </sheetView>
  </sheetViews>
  <sheetFormatPr baseColWidth="10" defaultRowHeight="12.75" x14ac:dyDescent="0.2"/>
  <cols>
    <col min="1" max="1" width="52" style="1" customWidth="1"/>
    <col min="2" max="2" width="17.140625" style="1" bestFit="1" customWidth="1"/>
    <col min="3" max="3" width="18.5703125" style="1" bestFit="1" customWidth="1"/>
    <col min="4" max="4" width="15.7109375" style="1" customWidth="1"/>
    <col min="5" max="5" width="13.42578125" style="1" bestFit="1" customWidth="1"/>
    <col min="6" max="16384" width="11.42578125" style="1"/>
  </cols>
  <sheetData>
    <row r="1" spans="1:3" x14ac:dyDescent="0.2">
      <c r="A1" s="60" t="s">
        <v>0</v>
      </c>
      <c r="B1" s="61"/>
    </row>
    <row r="2" spans="1:3" x14ac:dyDescent="0.2">
      <c r="A2" s="62" t="s">
        <v>1</v>
      </c>
      <c r="B2" s="63"/>
    </row>
    <row r="3" spans="1:3" x14ac:dyDescent="0.2">
      <c r="A3" s="64" t="s">
        <v>2</v>
      </c>
      <c r="B3" s="65"/>
    </row>
    <row r="4" spans="1:3" x14ac:dyDescent="0.2">
      <c r="A4" s="2" t="s">
        <v>3</v>
      </c>
      <c r="B4" s="3" t="s">
        <v>4</v>
      </c>
    </row>
    <row r="5" spans="1:3" x14ac:dyDescent="0.2">
      <c r="A5" s="4" t="s">
        <v>5</v>
      </c>
      <c r="B5" s="5">
        <v>1700775711</v>
      </c>
      <c r="C5" s="6"/>
    </row>
    <row r="6" spans="1:3" x14ac:dyDescent="0.2">
      <c r="A6" s="7" t="s">
        <v>6</v>
      </c>
      <c r="B6" s="8">
        <v>-1352423527</v>
      </c>
      <c r="C6" s="6"/>
    </row>
    <row r="7" spans="1:3" x14ac:dyDescent="0.2">
      <c r="A7" s="7" t="s">
        <v>7</v>
      </c>
      <c r="B7" s="8">
        <v>-316467965</v>
      </c>
    </row>
    <row r="8" spans="1:3" x14ac:dyDescent="0.2">
      <c r="A8" s="7" t="s">
        <v>8</v>
      </c>
      <c r="B8" s="8">
        <v>-316467965</v>
      </c>
    </row>
    <row r="9" spans="1:3" x14ac:dyDescent="0.2">
      <c r="A9" s="7" t="s">
        <v>9</v>
      </c>
      <c r="B9" s="8">
        <v>-28268412</v>
      </c>
    </row>
    <row r="10" spans="1:3" x14ac:dyDescent="0.2">
      <c r="A10" s="7" t="s">
        <v>10</v>
      </c>
      <c r="B10" s="8">
        <v>-6590520</v>
      </c>
    </row>
    <row r="11" spans="1:3" x14ac:dyDescent="0.2">
      <c r="A11" s="7" t="s">
        <v>11</v>
      </c>
      <c r="B11" s="8">
        <v>-310392</v>
      </c>
    </row>
    <row r="12" spans="1:3" x14ac:dyDescent="0.2">
      <c r="A12" s="7" t="s">
        <v>12</v>
      </c>
      <c r="B12" s="8">
        <v>-21367500</v>
      </c>
    </row>
    <row r="13" spans="1:3" x14ac:dyDescent="0.2">
      <c r="A13" s="7" t="s">
        <v>13</v>
      </c>
      <c r="B13" s="8">
        <v>-445437425</v>
      </c>
    </row>
    <row r="14" spans="1:3" x14ac:dyDescent="0.2">
      <c r="A14" s="7" t="s">
        <v>14</v>
      </c>
      <c r="B14" s="8">
        <v>-2500008</v>
      </c>
    </row>
    <row r="15" spans="1:3" x14ac:dyDescent="0.2">
      <c r="A15" s="7" t="s">
        <v>15</v>
      </c>
      <c r="B15" s="8">
        <v>-25947675</v>
      </c>
    </row>
    <row r="16" spans="1:3" x14ac:dyDescent="0.2">
      <c r="A16" s="7" t="s">
        <v>16</v>
      </c>
      <c r="B16" s="8">
        <v>-116763882</v>
      </c>
    </row>
    <row r="17" spans="1:2" x14ac:dyDescent="0.2">
      <c r="A17" s="7" t="s">
        <v>17</v>
      </c>
      <c r="B17" s="8">
        <v>-4630500</v>
      </c>
    </row>
    <row r="18" spans="1:2" x14ac:dyDescent="0.2">
      <c r="A18" s="7" t="s">
        <v>18</v>
      </c>
      <c r="B18" s="8">
        <v>-68594711</v>
      </c>
    </row>
    <row r="19" spans="1:2" x14ac:dyDescent="0.2">
      <c r="A19" s="7" t="s">
        <v>19</v>
      </c>
      <c r="B19" s="8">
        <v>-227000649</v>
      </c>
    </row>
    <row r="20" spans="1:2" x14ac:dyDescent="0.2">
      <c r="A20" s="7" t="s">
        <v>20</v>
      </c>
      <c r="B20" s="8">
        <v>-108052394</v>
      </c>
    </row>
    <row r="21" spans="1:2" x14ac:dyDescent="0.2">
      <c r="A21" s="7" t="s">
        <v>21</v>
      </c>
      <c r="B21" s="8">
        <v>-30488107</v>
      </c>
    </row>
    <row r="22" spans="1:2" x14ac:dyDescent="0.2">
      <c r="A22" s="7" t="s">
        <v>22</v>
      </c>
      <c r="B22" s="8">
        <v>-74265667</v>
      </c>
    </row>
    <row r="23" spans="1:2" x14ac:dyDescent="0.2">
      <c r="A23" s="7" t="s">
        <v>23</v>
      </c>
      <c r="B23" s="8">
        <v>-748620</v>
      </c>
    </row>
    <row r="24" spans="1:2" x14ac:dyDescent="0.2">
      <c r="A24" s="7" t="s">
        <v>24</v>
      </c>
      <c r="B24" s="8">
        <v>-2550000</v>
      </c>
    </row>
    <row r="25" spans="1:2" x14ac:dyDescent="0.2">
      <c r="A25" s="7" t="s">
        <v>25</v>
      </c>
      <c r="B25" s="8">
        <v>-354410482</v>
      </c>
    </row>
    <row r="26" spans="1:2" x14ac:dyDescent="0.2">
      <c r="A26" s="7" t="s">
        <v>26</v>
      </c>
      <c r="B26" s="8">
        <v>-8679312</v>
      </c>
    </row>
    <row r="27" spans="1:2" x14ac:dyDescent="0.2">
      <c r="A27" s="7" t="s">
        <v>27</v>
      </c>
      <c r="B27" s="8">
        <v>-2415000</v>
      </c>
    </row>
    <row r="28" spans="1:2" x14ac:dyDescent="0.2">
      <c r="A28" s="7" t="s">
        <v>28</v>
      </c>
      <c r="B28" s="8">
        <v>-200078910</v>
      </c>
    </row>
    <row r="29" spans="1:2" x14ac:dyDescent="0.2">
      <c r="A29" s="7" t="s">
        <v>29</v>
      </c>
      <c r="B29" s="8">
        <v>-134942259</v>
      </c>
    </row>
    <row r="30" spans="1:2" x14ac:dyDescent="0.2">
      <c r="A30" s="7" t="s">
        <v>30</v>
      </c>
      <c r="B30" s="8">
        <v>-8295001</v>
      </c>
    </row>
    <row r="31" spans="1:2" x14ac:dyDescent="0.2">
      <c r="A31" s="7" t="s">
        <v>31</v>
      </c>
      <c r="B31" s="8">
        <v>-83212705</v>
      </c>
    </row>
    <row r="32" spans="1:2" x14ac:dyDescent="0.2">
      <c r="A32" s="7" t="s">
        <v>32</v>
      </c>
      <c r="B32" s="8">
        <v>-83212705</v>
      </c>
    </row>
    <row r="33" spans="1:2" x14ac:dyDescent="0.2">
      <c r="A33" s="7" t="s">
        <v>33</v>
      </c>
      <c r="B33" s="8">
        <v>-16574144</v>
      </c>
    </row>
    <row r="34" spans="1:2" x14ac:dyDescent="0.2">
      <c r="A34" s="7" t="s">
        <v>34</v>
      </c>
      <c r="B34" s="8">
        <v>-1000000</v>
      </c>
    </row>
    <row r="35" spans="1:2" x14ac:dyDescent="0.2">
      <c r="A35" s="7" t="s">
        <v>35</v>
      </c>
      <c r="B35" s="8">
        <v>-15574144</v>
      </c>
    </row>
    <row r="36" spans="1:2" x14ac:dyDescent="0.2">
      <c r="A36" s="7" t="s">
        <v>36</v>
      </c>
      <c r="B36" s="8">
        <v>-72528767</v>
      </c>
    </row>
    <row r="37" spans="1:2" x14ac:dyDescent="0.2">
      <c r="A37" s="7" t="s">
        <v>37</v>
      </c>
      <c r="B37" s="8">
        <v>-34487335</v>
      </c>
    </row>
    <row r="38" spans="1:2" x14ac:dyDescent="0.2">
      <c r="A38" s="7" t="s">
        <v>38</v>
      </c>
      <c r="B38" s="8">
        <v>-6507207</v>
      </c>
    </row>
    <row r="39" spans="1:2" x14ac:dyDescent="0.2">
      <c r="A39" s="7" t="s">
        <v>39</v>
      </c>
      <c r="B39" s="8">
        <v>-7248758</v>
      </c>
    </row>
    <row r="40" spans="1:2" x14ac:dyDescent="0.2">
      <c r="A40" s="7" t="s">
        <v>40</v>
      </c>
      <c r="B40" s="8">
        <v>-16544675</v>
      </c>
    </row>
    <row r="41" spans="1:2" x14ac:dyDescent="0.2">
      <c r="A41" s="7" t="s">
        <v>41</v>
      </c>
      <c r="B41" s="8">
        <v>-1002500</v>
      </c>
    </row>
    <row r="42" spans="1:2" x14ac:dyDescent="0.2">
      <c r="A42" s="7" t="s">
        <v>42</v>
      </c>
      <c r="B42" s="8">
        <v>-3184195</v>
      </c>
    </row>
    <row r="43" spans="1:2" x14ac:dyDescent="0.2">
      <c r="A43" s="7" t="s">
        <v>43</v>
      </c>
      <c r="B43" s="8">
        <v>-7459075</v>
      </c>
    </row>
    <row r="44" spans="1:2" x14ac:dyDescent="0.2">
      <c r="A44" s="7" t="s">
        <v>44</v>
      </c>
      <c r="B44" s="8">
        <v>-7459075</v>
      </c>
    </row>
    <row r="45" spans="1:2" x14ac:dyDescent="0.2">
      <c r="A45" s="7" t="s">
        <v>45</v>
      </c>
      <c r="B45" s="8">
        <v>-2904777</v>
      </c>
    </row>
    <row r="46" spans="1:2" x14ac:dyDescent="0.2">
      <c r="A46" s="7" t="s">
        <v>46</v>
      </c>
      <c r="B46" s="8">
        <v>-646469</v>
      </c>
    </row>
    <row r="47" spans="1:2" x14ac:dyDescent="0.2">
      <c r="A47" s="7" t="s">
        <v>47</v>
      </c>
      <c r="B47" s="8">
        <v>-2258308</v>
      </c>
    </row>
    <row r="48" spans="1:2" x14ac:dyDescent="0.2">
      <c r="A48" s="7" t="s">
        <v>48</v>
      </c>
      <c r="B48" s="8">
        <v>-129000</v>
      </c>
    </row>
    <row r="49" spans="1:3" x14ac:dyDescent="0.2">
      <c r="A49" s="7" t="s">
        <v>49</v>
      </c>
      <c r="B49" s="8">
        <v>-84000</v>
      </c>
    </row>
    <row r="50" spans="1:3" x14ac:dyDescent="0.2">
      <c r="A50" s="7" t="s">
        <v>50</v>
      </c>
      <c r="B50" s="8">
        <v>-45000</v>
      </c>
    </row>
    <row r="51" spans="1:3" x14ac:dyDescent="0.2">
      <c r="A51" s="7" t="s">
        <v>51</v>
      </c>
      <c r="B51" s="8">
        <v>-19590800</v>
      </c>
    </row>
    <row r="52" spans="1:3" x14ac:dyDescent="0.2">
      <c r="A52" s="7" t="s">
        <v>52</v>
      </c>
      <c r="B52" s="8">
        <v>-19590800</v>
      </c>
    </row>
    <row r="53" spans="1:3" x14ac:dyDescent="0.2">
      <c r="A53" s="7" t="s">
        <v>53</v>
      </c>
      <c r="B53" s="8">
        <v>-704700</v>
      </c>
    </row>
    <row r="54" spans="1:3" x14ac:dyDescent="0.2">
      <c r="A54" s="7" t="s">
        <v>54</v>
      </c>
      <c r="B54" s="8">
        <v>-439700</v>
      </c>
    </row>
    <row r="55" spans="1:3" x14ac:dyDescent="0.2">
      <c r="A55" s="7" t="s">
        <v>55</v>
      </c>
      <c r="B55" s="8">
        <v>-265000</v>
      </c>
    </row>
    <row r="56" spans="1:3" x14ac:dyDescent="0.2">
      <c r="A56" s="7" t="s">
        <v>56</v>
      </c>
      <c r="B56" s="8">
        <v>-7253080</v>
      </c>
    </row>
    <row r="57" spans="1:3" x14ac:dyDescent="0.2">
      <c r="A57" s="7" t="s">
        <v>57</v>
      </c>
      <c r="B57" s="8">
        <v>-200000</v>
      </c>
    </row>
    <row r="58" spans="1:3" x14ac:dyDescent="0.2">
      <c r="A58" s="7" t="s">
        <v>58</v>
      </c>
      <c r="B58" s="8">
        <v>-7053080</v>
      </c>
    </row>
    <row r="59" spans="1:3" x14ac:dyDescent="0.2">
      <c r="A59" s="7" t="s">
        <v>59</v>
      </c>
      <c r="B59" s="8">
        <f>-212379097+-357700</f>
        <v>-212736797</v>
      </c>
      <c r="C59" s="6">
        <f>B60+B68+B73+B81+B86+B94+B97+B103+B109</f>
        <v>-212736797</v>
      </c>
    </row>
    <row r="60" spans="1:3" x14ac:dyDescent="0.2">
      <c r="A60" s="7" t="s">
        <v>60</v>
      </c>
      <c r="B60" s="8">
        <v>-37308151</v>
      </c>
    </row>
    <row r="61" spans="1:3" x14ac:dyDescent="0.2">
      <c r="A61" s="7" t="s">
        <v>61</v>
      </c>
      <c r="B61" s="8">
        <v>-14700000</v>
      </c>
    </row>
    <row r="62" spans="1:3" x14ac:dyDescent="0.2">
      <c r="A62" s="7" t="s">
        <v>62</v>
      </c>
      <c r="B62" s="8">
        <v>-2050000</v>
      </c>
    </row>
    <row r="63" spans="1:3" x14ac:dyDescent="0.2">
      <c r="A63" s="7" t="s">
        <v>63</v>
      </c>
      <c r="B63" s="8">
        <v>-2984000</v>
      </c>
    </row>
    <row r="64" spans="1:3" x14ac:dyDescent="0.2">
      <c r="A64" s="7" t="s">
        <v>64</v>
      </c>
      <c r="B64" s="8">
        <v>-2640000</v>
      </c>
    </row>
    <row r="65" spans="1:2" x14ac:dyDescent="0.2">
      <c r="A65" s="7" t="s">
        <v>65</v>
      </c>
      <c r="B65" s="8">
        <v>-20000</v>
      </c>
    </row>
    <row r="66" spans="1:2" x14ac:dyDescent="0.2">
      <c r="A66" s="7" t="s">
        <v>66</v>
      </c>
      <c r="B66" s="8">
        <v>-11104151</v>
      </c>
    </row>
    <row r="67" spans="1:2" x14ac:dyDescent="0.2">
      <c r="A67" s="7" t="s">
        <v>67</v>
      </c>
      <c r="B67" s="8">
        <v>-3810000</v>
      </c>
    </row>
    <row r="68" spans="1:2" x14ac:dyDescent="0.2">
      <c r="A68" s="7" t="s">
        <v>68</v>
      </c>
      <c r="B68" s="8">
        <v>-16917575</v>
      </c>
    </row>
    <row r="69" spans="1:2" x14ac:dyDescent="0.2">
      <c r="A69" s="7" t="s">
        <v>69</v>
      </c>
      <c r="B69" s="8">
        <v>-3834575</v>
      </c>
    </row>
    <row r="70" spans="1:2" x14ac:dyDescent="0.2">
      <c r="A70" s="7" t="s">
        <v>70</v>
      </c>
      <c r="B70" s="8">
        <v>-9500000</v>
      </c>
    </row>
    <row r="71" spans="1:2" x14ac:dyDescent="0.2">
      <c r="A71" s="7" t="s">
        <v>71</v>
      </c>
      <c r="B71" s="8">
        <v>-2583000</v>
      </c>
    </row>
    <row r="72" spans="1:2" x14ac:dyDescent="0.2">
      <c r="A72" s="7" t="s">
        <v>72</v>
      </c>
      <c r="B72" s="8">
        <v>-1000000</v>
      </c>
    </row>
    <row r="73" spans="1:2" x14ac:dyDescent="0.2">
      <c r="A73" s="7" t="s">
        <v>73</v>
      </c>
      <c r="B73" s="8">
        <v>-43332588</v>
      </c>
    </row>
    <row r="74" spans="1:2" x14ac:dyDescent="0.2">
      <c r="A74" s="7" t="s">
        <v>74</v>
      </c>
      <c r="B74" s="8">
        <v>-6917588</v>
      </c>
    </row>
    <row r="75" spans="1:2" x14ac:dyDescent="0.2">
      <c r="A75" s="7" t="s">
        <v>75</v>
      </c>
      <c r="B75" s="8">
        <v>-500000</v>
      </c>
    </row>
    <row r="76" spans="1:2" x14ac:dyDescent="0.2">
      <c r="A76" s="7" t="s">
        <v>76</v>
      </c>
      <c r="B76" s="8">
        <v>-632000</v>
      </c>
    </row>
    <row r="77" spans="1:2" x14ac:dyDescent="0.2">
      <c r="A77" s="7" t="s">
        <v>77</v>
      </c>
      <c r="B77" s="8">
        <v>-8250000</v>
      </c>
    </row>
    <row r="78" spans="1:2" x14ac:dyDescent="0.2">
      <c r="A78" s="7" t="s">
        <v>78</v>
      </c>
      <c r="B78" s="8">
        <v>-928000</v>
      </c>
    </row>
    <row r="79" spans="1:2" x14ac:dyDescent="0.2">
      <c r="A79" s="7" t="s">
        <v>79</v>
      </c>
      <c r="B79" s="8">
        <v>-25970000</v>
      </c>
    </row>
    <row r="80" spans="1:2" x14ac:dyDescent="0.2">
      <c r="A80" s="7" t="s">
        <v>80</v>
      </c>
      <c r="B80" s="8">
        <v>-135000</v>
      </c>
    </row>
    <row r="81" spans="1:2" x14ac:dyDescent="0.2">
      <c r="A81" s="7" t="s">
        <v>81</v>
      </c>
      <c r="B81" s="8">
        <f>-3990000+-317900</f>
        <v>-4307900</v>
      </c>
    </row>
    <row r="82" spans="1:2" x14ac:dyDescent="0.2">
      <c r="A82" s="7" t="s">
        <v>82</v>
      </c>
      <c r="B82" s="8">
        <v>-480000</v>
      </c>
    </row>
    <row r="83" spans="1:2" x14ac:dyDescent="0.2">
      <c r="A83" s="7" t="s">
        <v>83</v>
      </c>
      <c r="B83" s="8">
        <v>-317900</v>
      </c>
    </row>
    <row r="84" spans="1:2" x14ac:dyDescent="0.2">
      <c r="A84" s="7" t="s">
        <v>84</v>
      </c>
      <c r="B84" s="8">
        <v>-3300000</v>
      </c>
    </row>
    <row r="85" spans="1:2" x14ac:dyDescent="0.2">
      <c r="A85" s="7" t="s">
        <v>85</v>
      </c>
      <c r="B85" s="8">
        <v>-210000</v>
      </c>
    </row>
    <row r="86" spans="1:2" x14ac:dyDescent="0.2">
      <c r="A86" s="7" t="s">
        <v>86</v>
      </c>
      <c r="B86" s="8">
        <v>-63570192</v>
      </c>
    </row>
    <row r="87" spans="1:2" x14ac:dyDescent="0.2">
      <c r="A87" s="7" t="s">
        <v>87</v>
      </c>
      <c r="B87" s="8">
        <v>-11586716</v>
      </c>
    </row>
    <row r="88" spans="1:2" x14ac:dyDescent="0.2">
      <c r="A88" s="7" t="s">
        <v>88</v>
      </c>
      <c r="B88" s="8">
        <v>-719740</v>
      </c>
    </row>
    <row r="89" spans="1:2" x14ac:dyDescent="0.2">
      <c r="A89" s="7" t="s">
        <v>89</v>
      </c>
      <c r="B89" s="8">
        <v>-18238468</v>
      </c>
    </row>
    <row r="90" spans="1:2" x14ac:dyDescent="0.2">
      <c r="A90" s="7" t="s">
        <v>90</v>
      </c>
      <c r="B90" s="8">
        <v>-8500000</v>
      </c>
    </row>
    <row r="91" spans="1:2" x14ac:dyDescent="0.2">
      <c r="A91" s="7" t="s">
        <v>91</v>
      </c>
      <c r="B91" s="8">
        <v>-5261472</v>
      </c>
    </row>
    <row r="92" spans="1:2" x14ac:dyDescent="0.2">
      <c r="A92" s="7" t="s">
        <v>92</v>
      </c>
      <c r="B92" s="8">
        <v>-18106064</v>
      </c>
    </row>
    <row r="93" spans="1:2" x14ac:dyDescent="0.2">
      <c r="A93" s="7" t="s">
        <v>93</v>
      </c>
      <c r="B93" s="8">
        <v>-1157732</v>
      </c>
    </row>
    <row r="94" spans="1:2" x14ac:dyDescent="0.2">
      <c r="A94" s="7" t="s">
        <v>94</v>
      </c>
      <c r="B94" s="8">
        <v>-11280900</v>
      </c>
    </row>
    <row r="95" spans="1:2" x14ac:dyDescent="0.2">
      <c r="A95" s="7" t="s">
        <v>95</v>
      </c>
      <c r="B95" s="8">
        <v>-11110900</v>
      </c>
    </row>
    <row r="96" spans="1:2" x14ac:dyDescent="0.2">
      <c r="A96" s="7" t="s">
        <v>96</v>
      </c>
      <c r="B96" s="8">
        <v>-170000</v>
      </c>
    </row>
    <row r="97" spans="1:2" x14ac:dyDescent="0.2">
      <c r="A97" s="7" t="s">
        <v>97</v>
      </c>
      <c r="B97" s="8">
        <v>-4699210</v>
      </c>
    </row>
    <row r="98" spans="1:2" x14ac:dyDescent="0.2">
      <c r="A98" s="7" t="s">
        <v>98</v>
      </c>
      <c r="B98" s="8">
        <v>-1137500</v>
      </c>
    </row>
    <row r="99" spans="1:2" x14ac:dyDescent="0.2">
      <c r="A99" s="7" t="s">
        <v>99</v>
      </c>
      <c r="B99" s="8">
        <v>-1020460</v>
      </c>
    </row>
    <row r="100" spans="1:2" x14ac:dyDescent="0.2">
      <c r="A100" s="7" t="s">
        <v>100</v>
      </c>
      <c r="B100" s="8">
        <v>-1498600</v>
      </c>
    </row>
    <row r="101" spans="1:2" x14ac:dyDescent="0.2">
      <c r="A101" s="7" t="s">
        <v>101</v>
      </c>
      <c r="B101" s="8">
        <v>-724650</v>
      </c>
    </row>
    <row r="102" spans="1:2" x14ac:dyDescent="0.2">
      <c r="A102" s="7" t="s">
        <v>102</v>
      </c>
      <c r="B102" s="8">
        <v>-318000</v>
      </c>
    </row>
    <row r="103" spans="1:2" x14ac:dyDescent="0.2">
      <c r="A103" s="7" t="s">
        <v>103</v>
      </c>
      <c r="B103" s="8">
        <v>-6104000</v>
      </c>
    </row>
    <row r="104" spans="1:2" x14ac:dyDescent="0.2">
      <c r="A104" s="7" t="s">
        <v>104</v>
      </c>
      <c r="B104" s="8">
        <v>-200000</v>
      </c>
    </row>
    <row r="105" spans="1:2" x14ac:dyDescent="0.2">
      <c r="A105" s="7" t="s">
        <v>105</v>
      </c>
      <c r="B105" s="8">
        <v>-3714000</v>
      </c>
    </row>
    <row r="106" spans="1:2" x14ac:dyDescent="0.2">
      <c r="A106" s="7" t="s">
        <v>106</v>
      </c>
      <c r="B106" s="8">
        <v>-1520000</v>
      </c>
    </row>
    <row r="107" spans="1:2" x14ac:dyDescent="0.2">
      <c r="A107" s="7" t="s">
        <v>107</v>
      </c>
      <c r="B107" s="8">
        <v>-40000</v>
      </c>
    </row>
    <row r="108" spans="1:2" x14ac:dyDescent="0.2">
      <c r="A108" s="7" t="s">
        <v>108</v>
      </c>
      <c r="B108" s="8">
        <v>-630000</v>
      </c>
    </row>
    <row r="109" spans="1:2" x14ac:dyDescent="0.2">
      <c r="A109" s="7" t="s">
        <v>109</v>
      </c>
      <c r="B109" s="8">
        <f>-25176481+-39800</f>
        <v>-25216281</v>
      </c>
    </row>
    <row r="110" spans="1:2" x14ac:dyDescent="0.2">
      <c r="A110" s="7" t="s">
        <v>110</v>
      </c>
      <c r="B110" s="8">
        <v>-500000</v>
      </c>
    </row>
    <row r="111" spans="1:2" x14ac:dyDescent="0.2">
      <c r="A111" s="7" t="s">
        <v>111</v>
      </c>
      <c r="B111" s="8">
        <v>-50000</v>
      </c>
    </row>
    <row r="112" spans="1:2" x14ac:dyDescent="0.2">
      <c r="A112" s="7" t="s">
        <v>112</v>
      </c>
      <c r="B112" s="8">
        <v>-26000</v>
      </c>
    </row>
    <row r="113" spans="1:2" x14ac:dyDescent="0.2">
      <c r="A113" s="7" t="s">
        <v>113</v>
      </c>
      <c r="B113" s="8">
        <v>-13800</v>
      </c>
    </row>
    <row r="114" spans="1:2" x14ac:dyDescent="0.2">
      <c r="A114" s="7" t="s">
        <v>114</v>
      </c>
      <c r="B114" s="8">
        <v>-50000</v>
      </c>
    </row>
    <row r="115" spans="1:2" x14ac:dyDescent="0.2">
      <c r="A115" s="7" t="s">
        <v>115</v>
      </c>
      <c r="B115" s="8">
        <v>-50000</v>
      </c>
    </row>
    <row r="116" spans="1:2" x14ac:dyDescent="0.2">
      <c r="A116" s="7" t="s">
        <v>116</v>
      </c>
      <c r="B116" s="8">
        <v>-24526481</v>
      </c>
    </row>
    <row r="117" spans="1:2" x14ac:dyDescent="0.2">
      <c r="A117" s="7" t="s">
        <v>117</v>
      </c>
      <c r="B117" s="8">
        <f>B118+B121</f>
        <v>-7077740</v>
      </c>
    </row>
    <row r="118" spans="1:2" x14ac:dyDescent="0.2">
      <c r="A118" s="7" t="s">
        <v>118</v>
      </c>
      <c r="B118" s="8">
        <f>B119+B120</f>
        <v>-300000</v>
      </c>
    </row>
    <row r="119" spans="1:2" x14ac:dyDescent="0.2">
      <c r="A119" s="7" t="s">
        <v>119</v>
      </c>
      <c r="B119" s="8">
        <v>-100000</v>
      </c>
    </row>
    <row r="120" spans="1:2" x14ac:dyDescent="0.2">
      <c r="A120" s="7" t="s">
        <v>120</v>
      </c>
      <c r="B120" s="8">
        <v>-200000</v>
      </c>
    </row>
    <row r="121" spans="1:2" x14ac:dyDescent="0.2">
      <c r="A121" s="7" t="s">
        <v>121</v>
      </c>
      <c r="B121" s="8">
        <v>-6777740</v>
      </c>
    </row>
    <row r="122" spans="1:2" x14ac:dyDescent="0.2">
      <c r="A122" s="7" t="s">
        <v>122</v>
      </c>
      <c r="B122" s="8">
        <v>-6777740</v>
      </c>
    </row>
    <row r="123" spans="1:2" x14ac:dyDescent="0.2">
      <c r="A123" s="7" t="s">
        <v>123</v>
      </c>
      <c r="B123" s="8">
        <v>-23066580</v>
      </c>
    </row>
    <row r="124" spans="1:2" x14ac:dyDescent="0.2">
      <c r="A124" s="7" t="s">
        <v>124</v>
      </c>
      <c r="B124" s="8">
        <v>-13727000</v>
      </c>
    </row>
    <row r="125" spans="1:2" x14ac:dyDescent="0.2">
      <c r="A125" s="7" t="s">
        <v>125</v>
      </c>
      <c r="B125" s="8">
        <v>-500000</v>
      </c>
    </row>
    <row r="126" spans="1:2" x14ac:dyDescent="0.2">
      <c r="A126" s="7" t="s">
        <v>126</v>
      </c>
      <c r="B126" s="8">
        <v>-13127000</v>
      </c>
    </row>
    <row r="127" spans="1:2" x14ac:dyDescent="0.2">
      <c r="A127" s="7" t="s">
        <v>127</v>
      </c>
      <c r="B127" s="8">
        <v>-100000</v>
      </c>
    </row>
    <row r="128" spans="1:2" x14ac:dyDescent="0.2">
      <c r="A128" s="7" t="s">
        <v>128</v>
      </c>
      <c r="B128" s="8">
        <v>-100000</v>
      </c>
    </row>
    <row r="129" spans="1:2" x14ac:dyDescent="0.2">
      <c r="A129" s="7" t="s">
        <v>129</v>
      </c>
      <c r="B129" s="8">
        <v>-100000</v>
      </c>
    </row>
    <row r="130" spans="1:2" x14ac:dyDescent="0.2">
      <c r="A130" s="7" t="s">
        <v>130</v>
      </c>
      <c r="B130" s="8">
        <v>-50000</v>
      </c>
    </row>
    <row r="131" spans="1:2" x14ac:dyDescent="0.2">
      <c r="A131" s="7" t="s">
        <v>131</v>
      </c>
      <c r="B131" s="8">
        <v>-50000</v>
      </c>
    </row>
    <row r="132" spans="1:2" x14ac:dyDescent="0.2">
      <c r="A132" s="7" t="s">
        <v>132</v>
      </c>
      <c r="B132" s="8">
        <v>-465500</v>
      </c>
    </row>
    <row r="133" spans="1:2" x14ac:dyDescent="0.2">
      <c r="A133" s="7" t="s">
        <v>133</v>
      </c>
      <c r="B133" s="8">
        <v>-100000</v>
      </c>
    </row>
    <row r="134" spans="1:2" x14ac:dyDescent="0.2">
      <c r="A134" s="7" t="s">
        <v>134</v>
      </c>
      <c r="B134" s="8">
        <v>-189000</v>
      </c>
    </row>
    <row r="135" spans="1:2" x14ac:dyDescent="0.2">
      <c r="A135" s="7" t="s">
        <v>135</v>
      </c>
      <c r="B135" s="8">
        <v>-100000</v>
      </c>
    </row>
    <row r="136" spans="1:2" x14ac:dyDescent="0.2">
      <c r="A136" s="7" t="s">
        <v>136</v>
      </c>
      <c r="B136" s="8">
        <v>-76500</v>
      </c>
    </row>
    <row r="137" spans="1:2" x14ac:dyDescent="0.2">
      <c r="A137" s="7" t="s">
        <v>137</v>
      </c>
      <c r="B137" s="8">
        <v>-8724080</v>
      </c>
    </row>
    <row r="138" spans="1:2" x14ac:dyDescent="0.2">
      <c r="A138" s="7" t="s">
        <v>138</v>
      </c>
      <c r="B138" s="8">
        <v>-100000</v>
      </c>
    </row>
    <row r="139" spans="1:2" x14ac:dyDescent="0.2">
      <c r="A139" s="7" t="s">
        <v>139</v>
      </c>
      <c r="B139" s="8">
        <v>-8624080</v>
      </c>
    </row>
    <row r="140" spans="1:2" x14ac:dyDescent="0.2">
      <c r="A140" s="7" t="s">
        <v>140</v>
      </c>
      <c r="B140" s="8">
        <v>-500000</v>
      </c>
    </row>
    <row r="141" spans="1:2" x14ac:dyDescent="0.2">
      <c r="A141" s="7" t="s">
        <v>141</v>
      </c>
      <c r="B141" s="8">
        <v>-500000</v>
      </c>
    </row>
    <row r="142" spans="1:2" x14ac:dyDescent="0.2">
      <c r="A142" s="7" t="s">
        <v>142</v>
      </c>
      <c r="B142" s="8">
        <v>-500000</v>
      </c>
    </row>
    <row r="143" spans="1:2" x14ac:dyDescent="0.2">
      <c r="A143" s="7" t="s">
        <v>143</v>
      </c>
      <c r="B143" s="8">
        <f>-3000000+-9800000+-19642300</f>
        <v>-32442300</v>
      </c>
    </row>
    <row r="144" spans="1:2" x14ac:dyDescent="0.2">
      <c r="A144" s="7" t="s">
        <v>144</v>
      </c>
      <c r="B144" s="8">
        <f>-3000000+-9800000+-19642300</f>
        <v>-32442300</v>
      </c>
    </row>
    <row r="145" spans="1:2" x14ac:dyDescent="0.2">
      <c r="A145" s="9" t="s">
        <v>145</v>
      </c>
      <c r="B145" s="10">
        <f>-3000000+-9800000+-19642300</f>
        <v>-32442300</v>
      </c>
    </row>
    <row r="146" spans="1:2" x14ac:dyDescent="0.2">
      <c r="A146" s="13"/>
      <c r="B146" s="12"/>
    </row>
    <row r="148" spans="1:2" x14ac:dyDescent="0.2">
      <c r="A148" s="60" t="s">
        <v>0</v>
      </c>
      <c r="B148" s="61"/>
    </row>
    <row r="149" spans="1:2" x14ac:dyDescent="0.2">
      <c r="A149" s="62" t="s">
        <v>1</v>
      </c>
      <c r="B149" s="63"/>
    </row>
    <row r="150" spans="1:2" x14ac:dyDescent="0.2">
      <c r="A150" s="64" t="s">
        <v>146</v>
      </c>
      <c r="B150" s="65"/>
    </row>
    <row r="151" spans="1:2" x14ac:dyDescent="0.2">
      <c r="A151" s="2" t="s">
        <v>3</v>
      </c>
      <c r="B151" s="3" t="s">
        <v>4</v>
      </c>
    </row>
    <row r="152" spans="1:2" x14ac:dyDescent="0.2">
      <c r="A152" s="14" t="s">
        <v>147</v>
      </c>
      <c r="B152" s="15">
        <f>1680775711+20000000</f>
        <v>1700775711</v>
      </c>
    </row>
    <row r="153" spans="1:2" x14ac:dyDescent="0.2">
      <c r="A153" s="16" t="s">
        <v>148</v>
      </c>
      <c r="B153" s="15">
        <f>1680775711+20000000</f>
        <v>1700775711</v>
      </c>
    </row>
    <row r="154" spans="1:2" x14ac:dyDescent="0.2">
      <c r="A154" s="7" t="s">
        <v>149</v>
      </c>
      <c r="B154" s="17">
        <f>1680775711+20000000</f>
        <v>1700775711</v>
      </c>
    </row>
    <row r="155" spans="1:2" ht="15" customHeight="1" x14ac:dyDescent="0.2">
      <c r="A155" s="7" t="s">
        <v>150</v>
      </c>
      <c r="B155" s="17">
        <f t="shared" ref="B155:B158" si="0">1680775711+20000000</f>
        <v>1700775711</v>
      </c>
    </row>
    <row r="156" spans="1:2" x14ac:dyDescent="0.2">
      <c r="A156" s="7" t="s">
        <v>151</v>
      </c>
      <c r="B156" s="17">
        <f t="shared" si="0"/>
        <v>1700775711</v>
      </c>
    </row>
    <row r="157" spans="1:2" x14ac:dyDescent="0.2">
      <c r="A157" s="7" t="s">
        <v>152</v>
      </c>
      <c r="B157" s="17">
        <f t="shared" si="0"/>
        <v>1700775711</v>
      </c>
    </row>
    <row r="158" spans="1:2" x14ac:dyDescent="0.2">
      <c r="A158" s="18" t="s">
        <v>153</v>
      </c>
      <c r="B158" s="19">
        <f t="shared" si="0"/>
        <v>1700775711</v>
      </c>
    </row>
    <row r="159" spans="1:2" x14ac:dyDescent="0.2">
      <c r="A159" s="7" t="s">
        <v>154</v>
      </c>
      <c r="B159" s="17">
        <v>24032371</v>
      </c>
    </row>
    <row r="160" spans="1:2" x14ac:dyDescent="0.2">
      <c r="A160" s="7" t="s">
        <v>155</v>
      </c>
      <c r="B160" s="17">
        <v>4700410</v>
      </c>
    </row>
    <row r="161" spans="1:2" x14ac:dyDescent="0.2">
      <c r="A161" s="7" t="s">
        <v>156</v>
      </c>
      <c r="B161" s="17">
        <f>59030834+20000000</f>
        <v>79030834</v>
      </c>
    </row>
    <row r="162" spans="1:2" x14ac:dyDescent="0.2">
      <c r="A162" s="7" t="s">
        <v>157</v>
      </c>
      <c r="B162" s="17">
        <v>8730878</v>
      </c>
    </row>
    <row r="163" spans="1:2" x14ac:dyDescent="0.2">
      <c r="A163" s="7" t="s">
        <v>158</v>
      </c>
      <c r="B163" s="17">
        <v>122079330</v>
      </c>
    </row>
    <row r="164" spans="1:2" x14ac:dyDescent="0.2">
      <c r="A164" s="7" t="s">
        <v>159</v>
      </c>
      <c r="B164" s="17">
        <v>86028358</v>
      </c>
    </row>
    <row r="165" spans="1:2" x14ac:dyDescent="0.2">
      <c r="A165" s="7" t="s">
        <v>160</v>
      </c>
      <c r="B165" s="17">
        <v>36856905</v>
      </c>
    </row>
    <row r="166" spans="1:2" x14ac:dyDescent="0.2">
      <c r="A166" s="7" t="s">
        <v>161</v>
      </c>
      <c r="B166" s="17">
        <v>178626079</v>
      </c>
    </row>
    <row r="167" spans="1:2" x14ac:dyDescent="0.2">
      <c r="A167" s="7" t="s">
        <v>162</v>
      </c>
      <c r="B167" s="17">
        <v>419235092</v>
      </c>
    </row>
    <row r="168" spans="1:2" x14ac:dyDescent="0.2">
      <c r="A168" s="7" t="s">
        <v>163</v>
      </c>
      <c r="B168" s="17">
        <v>126036731</v>
      </c>
    </row>
    <row r="169" spans="1:2" x14ac:dyDescent="0.2">
      <c r="A169" s="7" t="s">
        <v>164</v>
      </c>
      <c r="B169" s="17">
        <v>50728734</v>
      </c>
    </row>
    <row r="170" spans="1:2" x14ac:dyDescent="0.2">
      <c r="A170" s="7" t="s">
        <v>165</v>
      </c>
      <c r="B170" s="17">
        <v>201604375</v>
      </c>
    </row>
    <row r="171" spans="1:2" x14ac:dyDescent="0.2">
      <c r="A171" s="7" t="s">
        <v>166</v>
      </c>
      <c r="B171" s="17">
        <v>121093777</v>
      </c>
    </row>
    <row r="172" spans="1:2" x14ac:dyDescent="0.2">
      <c r="A172" s="7" t="s">
        <v>167</v>
      </c>
      <c r="B172" s="17">
        <v>27785471</v>
      </c>
    </row>
    <row r="173" spans="1:2" x14ac:dyDescent="0.2">
      <c r="A173" s="7" t="s">
        <v>168</v>
      </c>
      <c r="B173" s="17">
        <v>40901978</v>
      </c>
    </row>
    <row r="174" spans="1:2" x14ac:dyDescent="0.2">
      <c r="A174" s="7" t="s">
        <v>169</v>
      </c>
      <c r="B174" s="17">
        <v>7077603</v>
      </c>
    </row>
    <row r="175" spans="1:2" x14ac:dyDescent="0.2">
      <c r="A175" s="7" t="s">
        <v>170</v>
      </c>
      <c r="B175" s="17">
        <v>21302190</v>
      </c>
    </row>
    <row r="176" spans="1:2" x14ac:dyDescent="0.2">
      <c r="A176" s="7" t="s">
        <v>171</v>
      </c>
      <c r="B176" s="17">
        <v>42374618</v>
      </c>
    </row>
    <row r="177" spans="1:2" x14ac:dyDescent="0.2">
      <c r="A177" s="7" t="s">
        <v>172</v>
      </c>
      <c r="B177" s="17">
        <v>6714344</v>
      </c>
    </row>
    <row r="178" spans="1:2" x14ac:dyDescent="0.2">
      <c r="A178" s="7" t="s">
        <v>173</v>
      </c>
      <c r="B178" s="17">
        <v>5711435</v>
      </c>
    </row>
    <row r="179" spans="1:2" x14ac:dyDescent="0.2">
      <c r="A179" s="7" t="s">
        <v>174</v>
      </c>
      <c r="B179" s="17">
        <v>3316044</v>
      </c>
    </row>
    <row r="180" spans="1:2" x14ac:dyDescent="0.2">
      <c r="A180" s="7" t="s">
        <v>175</v>
      </c>
      <c r="B180" s="17">
        <v>35783485</v>
      </c>
    </row>
    <row r="181" spans="1:2" x14ac:dyDescent="0.2">
      <c r="A181" s="7" t="s">
        <v>176</v>
      </c>
      <c r="B181" s="17">
        <v>16067260</v>
      </c>
    </row>
    <row r="182" spans="1:2" x14ac:dyDescent="0.2">
      <c r="A182" s="7" t="s">
        <v>177</v>
      </c>
      <c r="B182" s="17">
        <v>948647</v>
      </c>
    </row>
    <row r="183" spans="1:2" x14ac:dyDescent="0.2">
      <c r="A183" s="7" t="s">
        <v>178</v>
      </c>
      <c r="B183" s="17">
        <v>668196</v>
      </c>
    </row>
    <row r="184" spans="1:2" x14ac:dyDescent="0.2">
      <c r="A184" s="7" t="s">
        <v>179</v>
      </c>
      <c r="B184" s="17">
        <v>14298701</v>
      </c>
    </row>
    <row r="185" spans="1:2" x14ac:dyDescent="0.2">
      <c r="A185" s="7" t="s">
        <v>180</v>
      </c>
      <c r="B185" s="17">
        <v>9241865</v>
      </c>
    </row>
    <row r="186" spans="1:2" x14ac:dyDescent="0.2">
      <c r="A186" s="7" t="s">
        <v>181</v>
      </c>
      <c r="B186" s="17">
        <v>9800000</v>
      </c>
    </row>
    <row r="187" spans="1:2" x14ac:dyDescent="0.2">
      <c r="A187" s="7" t="s">
        <v>182</v>
      </c>
      <c r="B187" s="17">
        <v>0</v>
      </c>
    </row>
    <row r="188" spans="1:2" x14ac:dyDescent="0.2">
      <c r="A188" s="20" t="s">
        <v>183</v>
      </c>
      <c r="B188" s="21" t="s">
        <v>184</v>
      </c>
    </row>
    <row r="189" spans="1:2" x14ac:dyDescent="0.2">
      <c r="A189" s="11"/>
      <c r="B189" s="12"/>
    </row>
    <row r="190" spans="1:2" x14ac:dyDescent="0.2">
      <c r="A190" s="22"/>
    </row>
    <row r="191" spans="1:2" x14ac:dyDescent="0.2">
      <c r="A191" s="60" t="s">
        <v>0</v>
      </c>
      <c r="B191" s="61"/>
    </row>
    <row r="192" spans="1:2" x14ac:dyDescent="0.2">
      <c r="A192" s="62" t="s">
        <v>1</v>
      </c>
      <c r="B192" s="63"/>
    </row>
    <row r="193" spans="1:5" x14ac:dyDescent="0.2">
      <c r="A193" s="62" t="s">
        <v>185</v>
      </c>
      <c r="B193" s="63"/>
    </row>
    <row r="194" spans="1:5" x14ac:dyDescent="0.2">
      <c r="A194" s="2" t="s">
        <v>3</v>
      </c>
      <c r="B194" s="3" t="s">
        <v>4</v>
      </c>
    </row>
    <row r="195" spans="1:5" x14ac:dyDescent="0.2">
      <c r="A195" s="14" t="s">
        <v>186</v>
      </c>
      <c r="B195" s="15">
        <f>1680775711+20000000</f>
        <v>1700775711</v>
      </c>
    </row>
    <row r="196" spans="1:5" x14ac:dyDescent="0.2">
      <c r="A196" s="23" t="s">
        <v>187</v>
      </c>
      <c r="B196" s="24">
        <f>1680775711+20000000</f>
        <v>1700775711</v>
      </c>
    </row>
    <row r="197" spans="1:5" x14ac:dyDescent="0.2">
      <c r="A197" s="23" t="s">
        <v>188</v>
      </c>
      <c r="B197" s="25">
        <v>20000000</v>
      </c>
    </row>
    <row r="198" spans="1:5" x14ac:dyDescent="0.2">
      <c r="A198" s="23" t="s">
        <v>189</v>
      </c>
      <c r="B198" s="25">
        <v>1680775711</v>
      </c>
    </row>
    <row r="199" spans="1:5" x14ac:dyDescent="0.2">
      <c r="A199" s="11"/>
      <c r="B199" s="26"/>
    </row>
    <row r="200" spans="1:5" x14ac:dyDescent="0.2">
      <c r="A200" s="27"/>
      <c r="B200" s="28"/>
    </row>
    <row r="201" spans="1:5" x14ac:dyDescent="0.2">
      <c r="A201" s="60" t="s">
        <v>0</v>
      </c>
      <c r="B201" s="61"/>
    </row>
    <row r="202" spans="1:5" x14ac:dyDescent="0.2">
      <c r="A202" s="62" t="s">
        <v>1</v>
      </c>
      <c r="B202" s="63"/>
    </row>
    <row r="203" spans="1:5" x14ac:dyDescent="0.2">
      <c r="A203" s="62" t="s">
        <v>190</v>
      </c>
      <c r="B203" s="63"/>
    </row>
    <row r="204" spans="1:5" x14ac:dyDescent="0.2">
      <c r="A204" s="29" t="s">
        <v>3</v>
      </c>
      <c r="B204" s="30" t="s">
        <v>4</v>
      </c>
    </row>
    <row r="205" spans="1:5" x14ac:dyDescent="0.2">
      <c r="A205" s="16" t="s">
        <v>191</v>
      </c>
      <c r="B205" s="15">
        <f>B206+B207+B209</f>
        <v>1700775711</v>
      </c>
      <c r="C205" s="31"/>
      <c r="D205" s="32"/>
      <c r="E205" s="33"/>
    </row>
    <row r="206" spans="1:5" x14ac:dyDescent="0.2">
      <c r="A206" s="53" t="s">
        <v>192</v>
      </c>
      <c r="B206" s="25">
        <f>1650431391+20000000</f>
        <v>1670431391</v>
      </c>
      <c r="C206" s="34"/>
      <c r="D206" s="32"/>
      <c r="E206" s="33"/>
    </row>
    <row r="207" spans="1:5" x14ac:dyDescent="0.2">
      <c r="A207" s="53" t="s">
        <v>193</v>
      </c>
      <c r="B207" s="25">
        <v>23566580</v>
      </c>
      <c r="C207" s="34"/>
      <c r="D207" s="32"/>
      <c r="E207" s="33"/>
    </row>
    <row r="208" spans="1:5" x14ac:dyDescent="0.2">
      <c r="A208" s="53" t="s">
        <v>194</v>
      </c>
      <c r="B208" s="25">
        <v>0</v>
      </c>
      <c r="C208" s="34"/>
      <c r="D208" s="32"/>
      <c r="E208" s="33"/>
    </row>
    <row r="209" spans="1:5" x14ac:dyDescent="0.2">
      <c r="A209" s="53" t="s">
        <v>195</v>
      </c>
      <c r="B209" s="25">
        <v>6777740</v>
      </c>
      <c r="C209" s="34"/>
      <c r="D209" s="32"/>
      <c r="E209" s="33"/>
    </row>
    <row r="210" spans="1:5" x14ac:dyDescent="0.2">
      <c r="A210" s="53" t="s">
        <v>196</v>
      </c>
      <c r="B210" s="25">
        <v>0</v>
      </c>
      <c r="C210" s="34"/>
    </row>
    <row r="213" spans="1:5" x14ac:dyDescent="0.2">
      <c r="A213" s="60" t="s">
        <v>0</v>
      </c>
      <c r="B213" s="61"/>
    </row>
    <row r="214" spans="1:5" x14ac:dyDescent="0.2">
      <c r="A214" s="62" t="s">
        <v>1</v>
      </c>
      <c r="B214" s="63"/>
    </row>
    <row r="215" spans="1:5" x14ac:dyDescent="0.2">
      <c r="A215" s="64" t="s">
        <v>197</v>
      </c>
      <c r="B215" s="65"/>
    </row>
    <row r="216" spans="1:5" x14ac:dyDescent="0.2">
      <c r="A216" s="35" t="s">
        <v>198</v>
      </c>
      <c r="B216" s="36"/>
    </row>
    <row r="217" spans="1:5" x14ac:dyDescent="0.2">
      <c r="A217" s="37" t="s">
        <v>199</v>
      </c>
      <c r="B217" s="38"/>
    </row>
    <row r="218" spans="1:5" ht="15.75" customHeight="1" x14ac:dyDescent="0.2">
      <c r="A218" s="66" t="s">
        <v>200</v>
      </c>
      <c r="B218" s="67"/>
    </row>
    <row r="219" spans="1:5" x14ac:dyDescent="0.2">
      <c r="A219" s="35" t="s">
        <v>201</v>
      </c>
      <c r="B219" s="36"/>
    </row>
    <row r="220" spans="1:5" x14ac:dyDescent="0.2">
      <c r="A220" s="37" t="s">
        <v>202</v>
      </c>
      <c r="B220" s="38"/>
    </row>
    <row r="221" spans="1:5" ht="52.5" customHeight="1" x14ac:dyDescent="0.2">
      <c r="A221" s="58" t="s">
        <v>203</v>
      </c>
      <c r="B221" s="59"/>
    </row>
    <row r="222" spans="1:5" x14ac:dyDescent="0.2">
      <c r="A222" s="35" t="s">
        <v>204</v>
      </c>
      <c r="B222" s="36"/>
    </row>
    <row r="223" spans="1:5" x14ac:dyDescent="0.2">
      <c r="A223" s="37" t="s">
        <v>205</v>
      </c>
      <c r="B223" s="38"/>
    </row>
    <row r="224" spans="1:5" ht="18" customHeight="1" x14ac:dyDescent="0.2">
      <c r="A224" s="58" t="s">
        <v>206</v>
      </c>
      <c r="B224" s="59"/>
    </row>
    <row r="225" spans="1:2" x14ac:dyDescent="0.2">
      <c r="A225" s="35" t="s">
        <v>207</v>
      </c>
      <c r="B225" s="36"/>
    </row>
    <row r="226" spans="1:2" x14ac:dyDescent="0.2">
      <c r="A226" s="37" t="s">
        <v>208</v>
      </c>
      <c r="B226" s="38"/>
    </row>
    <row r="227" spans="1:2" ht="27" customHeight="1" x14ac:dyDescent="0.2">
      <c r="A227" s="58" t="s">
        <v>209</v>
      </c>
      <c r="B227" s="59"/>
    </row>
    <row r="228" spans="1:2" x14ac:dyDescent="0.2">
      <c r="A228" s="35" t="s">
        <v>210</v>
      </c>
      <c r="B228" s="36"/>
    </row>
    <row r="229" spans="1:2" x14ac:dyDescent="0.2">
      <c r="A229" s="37" t="s">
        <v>211</v>
      </c>
      <c r="B229" s="38"/>
    </row>
    <row r="230" spans="1:2" ht="27.75" customHeight="1" x14ac:dyDescent="0.2">
      <c r="A230" s="58" t="s">
        <v>212</v>
      </c>
      <c r="B230" s="59"/>
    </row>
    <row r="231" spans="1:2" x14ac:dyDescent="0.2">
      <c r="A231" s="35" t="s">
        <v>213</v>
      </c>
      <c r="B231" s="36"/>
    </row>
    <row r="232" spans="1:2" x14ac:dyDescent="0.2">
      <c r="A232" s="37" t="s">
        <v>214</v>
      </c>
      <c r="B232" s="38"/>
    </row>
    <row r="233" spans="1:2" ht="17.25" customHeight="1" x14ac:dyDescent="0.2">
      <c r="A233" s="58" t="s">
        <v>215</v>
      </c>
      <c r="B233" s="59"/>
    </row>
    <row r="234" spans="1:2" x14ac:dyDescent="0.2">
      <c r="A234" s="35" t="s">
        <v>216</v>
      </c>
      <c r="B234" s="36"/>
    </row>
    <row r="235" spans="1:2" x14ac:dyDescent="0.2">
      <c r="A235" s="37" t="s">
        <v>217</v>
      </c>
      <c r="B235" s="38"/>
    </row>
    <row r="236" spans="1:2" ht="15.75" customHeight="1" x14ac:dyDescent="0.2">
      <c r="A236" s="58" t="s">
        <v>218</v>
      </c>
      <c r="B236" s="59"/>
    </row>
    <row r="237" spans="1:2" x14ac:dyDescent="0.2">
      <c r="A237" s="35" t="s">
        <v>219</v>
      </c>
      <c r="B237" s="36"/>
    </row>
    <row r="238" spans="1:2" x14ac:dyDescent="0.2">
      <c r="A238" s="37" t="s">
        <v>220</v>
      </c>
      <c r="B238" s="38"/>
    </row>
    <row r="239" spans="1:2" ht="26.25" customHeight="1" x14ac:dyDescent="0.2">
      <c r="A239" s="58" t="s">
        <v>221</v>
      </c>
      <c r="B239" s="59"/>
    </row>
    <row r="240" spans="1:2" x14ac:dyDescent="0.2">
      <c r="A240" s="35" t="s">
        <v>222</v>
      </c>
      <c r="B240" s="36"/>
    </row>
    <row r="241" spans="1:2" x14ac:dyDescent="0.2">
      <c r="A241" s="37" t="s">
        <v>223</v>
      </c>
      <c r="B241" s="38"/>
    </row>
    <row r="242" spans="1:2" ht="26.25" customHeight="1" x14ac:dyDescent="0.2">
      <c r="A242" s="58" t="s">
        <v>224</v>
      </c>
      <c r="B242" s="59"/>
    </row>
    <row r="243" spans="1:2" ht="15.75" customHeight="1" x14ac:dyDescent="0.2">
      <c r="A243" s="35" t="s">
        <v>225</v>
      </c>
      <c r="B243" s="36"/>
    </row>
    <row r="244" spans="1:2" ht="15.75" customHeight="1" x14ac:dyDescent="0.2">
      <c r="A244" s="37" t="s">
        <v>226</v>
      </c>
      <c r="B244" s="38"/>
    </row>
    <row r="245" spans="1:2" ht="25.5" customHeight="1" x14ac:dyDescent="0.2">
      <c r="A245" s="58" t="s">
        <v>224</v>
      </c>
      <c r="B245" s="59"/>
    </row>
    <row r="246" spans="1:2" x14ac:dyDescent="0.2">
      <c r="A246" s="35" t="s">
        <v>227</v>
      </c>
      <c r="B246" s="36"/>
    </row>
    <row r="247" spans="1:2" x14ac:dyDescent="0.2">
      <c r="A247" s="37" t="s">
        <v>228</v>
      </c>
      <c r="B247" s="38"/>
    </row>
    <row r="248" spans="1:2" ht="27.75" customHeight="1" x14ac:dyDescent="0.2">
      <c r="A248" s="58" t="s">
        <v>229</v>
      </c>
      <c r="B248" s="59"/>
    </row>
    <row r="249" spans="1:2" x14ac:dyDescent="0.2">
      <c r="A249" s="35" t="s">
        <v>230</v>
      </c>
      <c r="B249" s="36"/>
    </row>
    <row r="250" spans="1:2" x14ac:dyDescent="0.2">
      <c r="A250" s="37" t="s">
        <v>231</v>
      </c>
      <c r="B250" s="38"/>
    </row>
    <row r="251" spans="1:2" ht="27.75" customHeight="1" x14ac:dyDescent="0.2">
      <c r="A251" s="58" t="s">
        <v>232</v>
      </c>
      <c r="B251" s="59"/>
    </row>
    <row r="252" spans="1:2" x14ac:dyDescent="0.2">
      <c r="A252" s="35" t="s">
        <v>233</v>
      </c>
      <c r="B252" s="36"/>
    </row>
    <row r="253" spans="1:2" x14ac:dyDescent="0.2">
      <c r="A253" s="37" t="s">
        <v>234</v>
      </c>
      <c r="B253" s="38"/>
    </row>
    <row r="254" spans="1:2" ht="27.75" customHeight="1" x14ac:dyDescent="0.2">
      <c r="A254" s="54" t="s">
        <v>232</v>
      </c>
      <c r="B254" s="55"/>
    </row>
    <row r="255" spans="1:2" x14ac:dyDescent="0.2">
      <c r="A255" s="35" t="s">
        <v>235</v>
      </c>
      <c r="B255" s="36"/>
    </row>
    <row r="256" spans="1:2" x14ac:dyDescent="0.2">
      <c r="A256" s="37" t="s">
        <v>236</v>
      </c>
      <c r="B256" s="38"/>
    </row>
    <row r="257" spans="1:2" ht="27" customHeight="1" x14ac:dyDescent="0.2">
      <c r="A257" s="58" t="s">
        <v>237</v>
      </c>
      <c r="B257" s="59"/>
    </row>
    <row r="258" spans="1:2" x14ac:dyDescent="0.2">
      <c r="A258" s="35" t="s">
        <v>238</v>
      </c>
      <c r="B258" s="36"/>
    </row>
    <row r="259" spans="1:2" x14ac:dyDescent="0.2">
      <c r="A259" s="37" t="s">
        <v>239</v>
      </c>
      <c r="B259" s="38"/>
    </row>
    <row r="260" spans="1:2" ht="18" customHeight="1" x14ac:dyDescent="0.2">
      <c r="A260" s="58" t="s">
        <v>240</v>
      </c>
      <c r="B260" s="59"/>
    </row>
    <row r="261" spans="1:2" x14ac:dyDescent="0.2">
      <c r="A261" s="35" t="s">
        <v>241</v>
      </c>
      <c r="B261" s="36"/>
    </row>
    <row r="262" spans="1:2" x14ac:dyDescent="0.2">
      <c r="A262" s="37" t="s">
        <v>242</v>
      </c>
      <c r="B262" s="38"/>
    </row>
    <row r="263" spans="1:2" ht="18.75" customHeight="1" x14ac:dyDescent="0.2">
      <c r="A263" s="58" t="s">
        <v>243</v>
      </c>
      <c r="B263" s="59"/>
    </row>
    <row r="264" spans="1:2" x14ac:dyDescent="0.2">
      <c r="A264" s="35" t="s">
        <v>244</v>
      </c>
      <c r="B264" s="36"/>
    </row>
    <row r="265" spans="1:2" x14ac:dyDescent="0.2">
      <c r="A265" s="39" t="s">
        <v>245</v>
      </c>
      <c r="B265" s="38"/>
    </row>
    <row r="266" spans="1:2" ht="18" customHeight="1" x14ac:dyDescent="0.2">
      <c r="A266" s="58" t="s">
        <v>246</v>
      </c>
      <c r="B266" s="59"/>
    </row>
    <row r="267" spans="1:2" ht="15.75" customHeight="1" x14ac:dyDescent="0.2">
      <c r="A267" s="35" t="s">
        <v>247</v>
      </c>
      <c r="B267" s="36"/>
    </row>
    <row r="268" spans="1:2" ht="15.75" customHeight="1" x14ac:dyDescent="0.2">
      <c r="A268" s="39" t="s">
        <v>248</v>
      </c>
      <c r="B268" s="38"/>
    </row>
    <row r="269" spans="1:2" ht="15" customHeight="1" x14ac:dyDescent="0.2">
      <c r="A269" s="58" t="s">
        <v>249</v>
      </c>
      <c r="B269" s="59"/>
    </row>
    <row r="270" spans="1:2" ht="15.75" customHeight="1" x14ac:dyDescent="0.2">
      <c r="A270" s="35" t="s">
        <v>250</v>
      </c>
      <c r="B270" s="36"/>
    </row>
    <row r="271" spans="1:2" ht="15.75" customHeight="1" x14ac:dyDescent="0.2">
      <c r="A271" s="37" t="s">
        <v>251</v>
      </c>
      <c r="B271" s="38"/>
    </row>
    <row r="272" spans="1:2" ht="16.5" customHeight="1" x14ac:dyDescent="0.2">
      <c r="A272" s="58" t="s">
        <v>252</v>
      </c>
      <c r="B272" s="59"/>
    </row>
    <row r="273" spans="1:2" x14ac:dyDescent="0.2">
      <c r="A273" s="35" t="s">
        <v>253</v>
      </c>
      <c r="B273" s="36"/>
    </row>
    <row r="274" spans="1:2" x14ac:dyDescent="0.2">
      <c r="A274" s="37" t="s">
        <v>254</v>
      </c>
      <c r="B274" s="38"/>
    </row>
    <row r="275" spans="1:2" x14ac:dyDescent="0.2">
      <c r="A275" s="58" t="s">
        <v>255</v>
      </c>
      <c r="B275" s="59"/>
    </row>
    <row r="276" spans="1:2" x14ac:dyDescent="0.2">
      <c r="A276" s="35" t="s">
        <v>256</v>
      </c>
      <c r="B276" s="36"/>
    </row>
    <row r="277" spans="1:2" x14ac:dyDescent="0.2">
      <c r="A277" s="37" t="s">
        <v>257</v>
      </c>
      <c r="B277" s="38"/>
    </row>
    <row r="278" spans="1:2" ht="15.75" customHeight="1" x14ac:dyDescent="0.2">
      <c r="A278" s="58" t="s">
        <v>258</v>
      </c>
      <c r="B278" s="59"/>
    </row>
    <row r="279" spans="1:2" x14ac:dyDescent="0.2">
      <c r="A279" s="35" t="s">
        <v>259</v>
      </c>
      <c r="B279" s="36"/>
    </row>
    <row r="280" spans="1:2" x14ac:dyDescent="0.2">
      <c r="A280" s="37" t="s">
        <v>260</v>
      </c>
      <c r="B280" s="38"/>
    </row>
    <row r="281" spans="1:2" ht="18" customHeight="1" x14ac:dyDescent="0.2">
      <c r="A281" s="58" t="s">
        <v>261</v>
      </c>
      <c r="B281" s="59"/>
    </row>
    <row r="282" spans="1:2" x14ac:dyDescent="0.2">
      <c r="A282" s="35" t="s">
        <v>262</v>
      </c>
      <c r="B282" s="36"/>
    </row>
    <row r="283" spans="1:2" x14ac:dyDescent="0.2">
      <c r="A283" s="37" t="s">
        <v>263</v>
      </c>
      <c r="B283" s="38"/>
    </row>
    <row r="284" spans="1:2" ht="14.25" customHeight="1" x14ac:dyDescent="0.2">
      <c r="A284" s="58" t="s">
        <v>264</v>
      </c>
      <c r="B284" s="59"/>
    </row>
    <row r="285" spans="1:2" x14ac:dyDescent="0.2">
      <c r="A285" s="35" t="s">
        <v>265</v>
      </c>
      <c r="B285" s="36"/>
    </row>
    <row r="286" spans="1:2" x14ac:dyDescent="0.2">
      <c r="A286" s="37" t="s">
        <v>266</v>
      </c>
      <c r="B286" s="38"/>
    </row>
    <row r="287" spans="1:2" ht="32.25" customHeight="1" x14ac:dyDescent="0.2">
      <c r="A287" s="58" t="s">
        <v>267</v>
      </c>
      <c r="B287" s="59"/>
    </row>
    <row r="288" spans="1:2" x14ac:dyDescent="0.2">
      <c r="A288" s="35" t="s">
        <v>268</v>
      </c>
      <c r="B288" s="36"/>
    </row>
    <row r="289" spans="1:2" x14ac:dyDescent="0.2">
      <c r="A289" s="37" t="s">
        <v>269</v>
      </c>
      <c r="B289" s="38"/>
    </row>
    <row r="290" spans="1:2" x14ac:dyDescent="0.2">
      <c r="A290" s="58" t="s">
        <v>270</v>
      </c>
      <c r="B290" s="59"/>
    </row>
    <row r="291" spans="1:2" x14ac:dyDescent="0.2">
      <c r="A291" s="35" t="s">
        <v>271</v>
      </c>
      <c r="B291" s="36"/>
    </row>
    <row r="292" spans="1:2" x14ac:dyDescent="0.2">
      <c r="A292" s="37" t="s">
        <v>272</v>
      </c>
      <c r="B292" s="38"/>
    </row>
    <row r="293" spans="1:2" ht="25.5" customHeight="1" x14ac:dyDescent="0.2">
      <c r="A293" s="58" t="s">
        <v>273</v>
      </c>
      <c r="B293" s="59"/>
    </row>
    <row r="294" spans="1:2" x14ac:dyDescent="0.2">
      <c r="A294" s="35" t="s">
        <v>274</v>
      </c>
      <c r="B294" s="36"/>
    </row>
    <row r="295" spans="1:2" x14ac:dyDescent="0.2">
      <c r="A295" s="37" t="s">
        <v>275</v>
      </c>
      <c r="B295" s="38"/>
    </row>
    <row r="296" spans="1:2" x14ac:dyDescent="0.2">
      <c r="A296" s="54" t="s">
        <v>276</v>
      </c>
      <c r="B296" s="55"/>
    </row>
    <row r="297" spans="1:2" x14ac:dyDescent="0.2">
      <c r="A297" s="35" t="s">
        <v>277</v>
      </c>
      <c r="B297" s="36"/>
    </row>
    <row r="298" spans="1:2" x14ac:dyDescent="0.2">
      <c r="A298" s="37" t="s">
        <v>278</v>
      </c>
      <c r="B298" s="38"/>
    </row>
    <row r="299" spans="1:2" x14ac:dyDescent="0.2">
      <c r="A299" s="54" t="s">
        <v>279</v>
      </c>
      <c r="B299" s="55"/>
    </row>
    <row r="300" spans="1:2" x14ac:dyDescent="0.2">
      <c r="A300" s="40"/>
      <c r="B300" s="40"/>
    </row>
    <row r="301" spans="1:2" x14ac:dyDescent="0.2">
      <c r="A301" s="40"/>
      <c r="B301" s="40"/>
    </row>
    <row r="302" spans="1:2" x14ac:dyDescent="0.2">
      <c r="A302" s="40"/>
      <c r="B302" s="40"/>
    </row>
    <row r="303" spans="1:2" x14ac:dyDescent="0.2">
      <c r="A303" s="40"/>
      <c r="B303" s="40"/>
    </row>
    <row r="304" spans="1:2" x14ac:dyDescent="0.2">
      <c r="A304" s="40"/>
      <c r="B304" s="40"/>
    </row>
    <row r="305" spans="1:5" x14ac:dyDescent="0.2">
      <c r="A305" s="40"/>
      <c r="B305" s="40"/>
    </row>
    <row r="306" spans="1:5" x14ac:dyDescent="0.2">
      <c r="A306" s="40"/>
      <c r="B306" s="40"/>
    </row>
    <row r="309" spans="1:5" ht="28.5" customHeight="1" x14ac:dyDescent="0.2"/>
    <row r="310" spans="1:5" ht="30" customHeight="1" x14ac:dyDescent="0.2"/>
    <row r="311" spans="1:5" x14ac:dyDescent="0.2">
      <c r="A311" s="56" t="s">
        <v>280</v>
      </c>
      <c r="B311" s="56" t="s">
        <v>281</v>
      </c>
      <c r="C311" s="56" t="s">
        <v>282</v>
      </c>
      <c r="D311" s="57" t="s">
        <v>283</v>
      </c>
      <c r="E311" s="57"/>
    </row>
    <row r="312" spans="1:5" x14ac:dyDescent="0.2">
      <c r="A312" s="56"/>
      <c r="B312" s="56"/>
      <c r="C312" s="56"/>
      <c r="D312" s="41" t="s">
        <v>284</v>
      </c>
      <c r="E312" s="41" t="s">
        <v>285</v>
      </c>
    </row>
    <row r="313" spans="1:5" x14ac:dyDescent="0.2">
      <c r="A313" s="42" t="s">
        <v>286</v>
      </c>
      <c r="B313" s="43"/>
      <c r="C313" s="42">
        <f>SUM(C314:C423)</f>
        <v>3296</v>
      </c>
      <c r="D313" s="44">
        <f>SUM(D314:D423)</f>
        <v>6085401.6399999997</v>
      </c>
      <c r="E313" s="44">
        <f>SUM(E314:E423)</f>
        <v>73024820.280000061</v>
      </c>
    </row>
    <row r="314" spans="1:5" x14ac:dyDescent="0.2">
      <c r="A314" s="45" t="s">
        <v>287</v>
      </c>
      <c r="B314" s="46">
        <v>1</v>
      </c>
      <c r="C314" s="46">
        <v>31</v>
      </c>
      <c r="D314" s="47">
        <v>8375.7199999999993</v>
      </c>
      <c r="E314" s="47">
        <f t="shared" ref="E314:E329" si="1">D314*12</f>
        <v>100508.63999999998</v>
      </c>
    </row>
    <row r="315" spans="1:5" x14ac:dyDescent="0.2">
      <c r="A315" s="48" t="s">
        <v>288</v>
      </c>
      <c r="B315" s="46">
        <v>1</v>
      </c>
      <c r="C315" s="46">
        <v>183</v>
      </c>
      <c r="D315" s="47">
        <v>8375.7199999999993</v>
      </c>
      <c r="E315" s="47">
        <f t="shared" si="1"/>
        <v>100508.63999999998</v>
      </c>
    </row>
    <row r="316" spans="1:5" x14ac:dyDescent="0.2">
      <c r="A316" s="49" t="s">
        <v>289</v>
      </c>
      <c r="B316" s="46">
        <v>1</v>
      </c>
      <c r="C316" s="46">
        <v>4</v>
      </c>
      <c r="D316" s="47">
        <v>8375.7199999999993</v>
      </c>
      <c r="E316" s="47">
        <f t="shared" si="1"/>
        <v>100508.63999999998</v>
      </c>
    </row>
    <row r="317" spans="1:5" x14ac:dyDescent="0.2">
      <c r="A317" s="49" t="s">
        <v>290</v>
      </c>
      <c r="B317" s="46">
        <v>1</v>
      </c>
      <c r="C317" s="46">
        <v>29</v>
      </c>
      <c r="D317" s="47">
        <v>8375.7199999999993</v>
      </c>
      <c r="E317" s="47">
        <f t="shared" si="1"/>
        <v>100508.63999999998</v>
      </c>
    </row>
    <row r="318" spans="1:5" x14ac:dyDescent="0.2">
      <c r="A318" s="45" t="s">
        <v>291</v>
      </c>
      <c r="B318" s="50">
        <v>2</v>
      </c>
      <c r="C318" s="50">
        <v>75</v>
      </c>
      <c r="D318" s="47">
        <v>9317.9500000000007</v>
      </c>
      <c r="E318" s="47">
        <f t="shared" si="1"/>
        <v>111815.40000000001</v>
      </c>
    </row>
    <row r="319" spans="1:5" x14ac:dyDescent="0.2">
      <c r="A319" s="23" t="s">
        <v>292</v>
      </c>
      <c r="B319" s="50">
        <v>2</v>
      </c>
      <c r="C319" s="50">
        <v>1221</v>
      </c>
      <c r="D319" s="47">
        <v>9317.9500000000007</v>
      </c>
      <c r="E319" s="47">
        <f t="shared" si="1"/>
        <v>111815.40000000001</v>
      </c>
    </row>
    <row r="320" spans="1:5" x14ac:dyDescent="0.2">
      <c r="A320" s="23" t="s">
        <v>293</v>
      </c>
      <c r="B320" s="50">
        <v>2</v>
      </c>
      <c r="C320" s="50">
        <v>4</v>
      </c>
      <c r="D320" s="47">
        <v>9317.9500000000007</v>
      </c>
      <c r="E320" s="47">
        <f t="shared" si="1"/>
        <v>111815.40000000001</v>
      </c>
    </row>
    <row r="321" spans="1:5" x14ac:dyDescent="0.2">
      <c r="A321" s="23" t="s">
        <v>294</v>
      </c>
      <c r="B321" s="50">
        <v>3</v>
      </c>
      <c r="C321" s="50">
        <v>13</v>
      </c>
      <c r="D321" s="47">
        <v>10895.78</v>
      </c>
      <c r="E321" s="47">
        <f t="shared" si="1"/>
        <v>130749.36000000002</v>
      </c>
    </row>
    <row r="322" spans="1:5" x14ac:dyDescent="0.2">
      <c r="A322" s="23" t="s">
        <v>295</v>
      </c>
      <c r="B322" s="50">
        <v>3</v>
      </c>
      <c r="C322" s="50">
        <v>9</v>
      </c>
      <c r="D322" s="47">
        <v>10895.78</v>
      </c>
      <c r="E322" s="47">
        <f t="shared" si="1"/>
        <v>130749.36000000002</v>
      </c>
    </row>
    <row r="323" spans="1:5" x14ac:dyDescent="0.2">
      <c r="A323" s="23" t="s">
        <v>296</v>
      </c>
      <c r="B323" s="50">
        <v>3</v>
      </c>
      <c r="C323" s="50">
        <v>16</v>
      </c>
      <c r="D323" s="47">
        <v>10895.78</v>
      </c>
      <c r="E323" s="47">
        <f t="shared" si="1"/>
        <v>130749.36000000002</v>
      </c>
    </row>
    <row r="324" spans="1:5" x14ac:dyDescent="0.2">
      <c r="A324" s="23" t="s">
        <v>297</v>
      </c>
      <c r="B324" s="50">
        <v>3</v>
      </c>
      <c r="C324" s="50">
        <v>4</v>
      </c>
      <c r="D324" s="47">
        <v>10895.78</v>
      </c>
      <c r="E324" s="47">
        <f t="shared" si="1"/>
        <v>130749.36000000002</v>
      </c>
    </row>
    <row r="325" spans="1:5" x14ac:dyDescent="0.2">
      <c r="A325" s="23" t="s">
        <v>298</v>
      </c>
      <c r="B325" s="50">
        <v>3</v>
      </c>
      <c r="C325" s="50">
        <v>9</v>
      </c>
      <c r="D325" s="47">
        <v>10895.78</v>
      </c>
      <c r="E325" s="47">
        <f t="shared" si="1"/>
        <v>130749.36000000002</v>
      </c>
    </row>
    <row r="326" spans="1:5" x14ac:dyDescent="0.2">
      <c r="A326" s="23" t="s">
        <v>299</v>
      </c>
      <c r="B326" s="50">
        <v>3</v>
      </c>
      <c r="C326" s="50">
        <v>38</v>
      </c>
      <c r="D326" s="47">
        <v>10895.78</v>
      </c>
      <c r="E326" s="47">
        <f t="shared" si="1"/>
        <v>130749.36000000002</v>
      </c>
    </row>
    <row r="327" spans="1:5" x14ac:dyDescent="0.2">
      <c r="A327" s="23" t="s">
        <v>300</v>
      </c>
      <c r="B327" s="50">
        <v>3</v>
      </c>
      <c r="C327" s="50">
        <v>143</v>
      </c>
      <c r="D327" s="47">
        <v>10895.78</v>
      </c>
      <c r="E327" s="47">
        <f t="shared" si="1"/>
        <v>130749.36000000002</v>
      </c>
    </row>
    <row r="328" spans="1:5" x14ac:dyDescent="0.2">
      <c r="A328" s="23" t="s">
        <v>301</v>
      </c>
      <c r="B328" s="50">
        <v>3</v>
      </c>
      <c r="C328" s="50">
        <v>94</v>
      </c>
      <c r="D328" s="47">
        <v>10895.78</v>
      </c>
      <c r="E328" s="47">
        <f t="shared" si="1"/>
        <v>130749.36000000002</v>
      </c>
    </row>
    <row r="329" spans="1:5" x14ac:dyDescent="0.2">
      <c r="A329" s="23" t="s">
        <v>302</v>
      </c>
      <c r="B329" s="50">
        <v>3</v>
      </c>
      <c r="C329" s="50">
        <v>21</v>
      </c>
      <c r="D329" s="47">
        <v>10895.78</v>
      </c>
      <c r="E329" s="47">
        <f t="shared" si="1"/>
        <v>130749.36000000002</v>
      </c>
    </row>
    <row r="330" spans="1:5" x14ac:dyDescent="0.2">
      <c r="A330" s="23" t="s">
        <v>303</v>
      </c>
      <c r="B330" s="50">
        <v>4</v>
      </c>
      <c r="C330" s="50">
        <v>44</v>
      </c>
      <c r="D330" s="47">
        <v>11765.3</v>
      </c>
      <c r="E330" s="47">
        <f>D330*12</f>
        <v>141183.59999999998</v>
      </c>
    </row>
    <row r="331" spans="1:5" x14ac:dyDescent="0.2">
      <c r="A331" s="23" t="s">
        <v>304</v>
      </c>
      <c r="B331" s="50">
        <v>4</v>
      </c>
      <c r="C331" s="50">
        <v>8</v>
      </c>
      <c r="D331" s="47">
        <v>11765.3</v>
      </c>
      <c r="E331" s="47">
        <v>141183.84</v>
      </c>
    </row>
    <row r="332" spans="1:5" x14ac:dyDescent="0.2">
      <c r="A332" s="23" t="s">
        <v>305</v>
      </c>
      <c r="B332" s="50">
        <v>4</v>
      </c>
      <c r="C332" s="50">
        <v>20</v>
      </c>
      <c r="D332" s="47">
        <v>11765.3</v>
      </c>
      <c r="E332" s="47">
        <v>141183.84</v>
      </c>
    </row>
    <row r="333" spans="1:5" x14ac:dyDescent="0.2">
      <c r="A333" s="23" t="s">
        <v>306</v>
      </c>
      <c r="B333" s="51">
        <v>5</v>
      </c>
      <c r="C333" s="51">
        <v>11</v>
      </c>
      <c r="D333" s="47">
        <v>15858.4</v>
      </c>
      <c r="E333" s="47">
        <f>D333*12</f>
        <v>190300.79999999999</v>
      </c>
    </row>
    <row r="334" spans="1:5" x14ac:dyDescent="0.2">
      <c r="A334" s="23" t="s">
        <v>307</v>
      </c>
      <c r="B334" s="51">
        <v>6</v>
      </c>
      <c r="C334" s="51">
        <v>11</v>
      </c>
      <c r="D334" s="47">
        <v>20605.8</v>
      </c>
      <c r="E334" s="47">
        <f>D334*12</f>
        <v>247269.59999999998</v>
      </c>
    </row>
    <row r="335" spans="1:5" x14ac:dyDescent="0.2">
      <c r="A335" s="23" t="s">
        <v>308</v>
      </c>
      <c r="B335" s="51">
        <v>6</v>
      </c>
      <c r="C335" s="51">
        <v>1</v>
      </c>
      <c r="D335" s="47">
        <v>20605.8</v>
      </c>
      <c r="E335" s="47">
        <v>247269.59999999998</v>
      </c>
    </row>
    <row r="336" spans="1:5" x14ac:dyDescent="0.2">
      <c r="A336" s="23" t="s">
        <v>309</v>
      </c>
      <c r="B336" s="51">
        <v>7</v>
      </c>
      <c r="C336" s="51">
        <v>2</v>
      </c>
      <c r="D336" s="47">
        <v>23960.87</v>
      </c>
      <c r="E336" s="47">
        <f t="shared" ref="E336:E363" si="2">D336*12</f>
        <v>287530.44</v>
      </c>
    </row>
    <row r="337" spans="1:5" x14ac:dyDescent="0.2">
      <c r="A337" s="23" t="s">
        <v>310</v>
      </c>
      <c r="B337" s="51">
        <v>7</v>
      </c>
      <c r="C337" s="51">
        <v>1</v>
      </c>
      <c r="D337" s="47">
        <v>23960.87</v>
      </c>
      <c r="E337" s="47">
        <f t="shared" si="2"/>
        <v>287530.44</v>
      </c>
    </row>
    <row r="338" spans="1:5" x14ac:dyDescent="0.2">
      <c r="A338" s="23" t="s">
        <v>311</v>
      </c>
      <c r="B338" s="51">
        <v>7</v>
      </c>
      <c r="C338" s="51">
        <v>11</v>
      </c>
      <c r="D338" s="47">
        <v>23960.87</v>
      </c>
      <c r="E338" s="47">
        <f t="shared" si="2"/>
        <v>287530.44</v>
      </c>
    </row>
    <row r="339" spans="1:5" x14ac:dyDescent="0.2">
      <c r="A339" s="23" t="s">
        <v>312</v>
      </c>
      <c r="B339" s="51">
        <v>7</v>
      </c>
      <c r="C339" s="51">
        <v>18</v>
      </c>
      <c r="D339" s="47">
        <v>23960.87</v>
      </c>
      <c r="E339" s="47">
        <f t="shared" si="2"/>
        <v>287530.44</v>
      </c>
    </row>
    <row r="340" spans="1:5" x14ac:dyDescent="0.2">
      <c r="A340" s="23" t="s">
        <v>313</v>
      </c>
      <c r="B340" s="51">
        <v>7</v>
      </c>
      <c r="C340" s="51">
        <v>51</v>
      </c>
      <c r="D340" s="47">
        <v>23960.87</v>
      </c>
      <c r="E340" s="47">
        <f t="shared" si="2"/>
        <v>287530.44</v>
      </c>
    </row>
    <row r="341" spans="1:5" x14ac:dyDescent="0.2">
      <c r="A341" s="23" t="s">
        <v>314</v>
      </c>
      <c r="B341" s="51">
        <v>8</v>
      </c>
      <c r="C341" s="51">
        <v>8</v>
      </c>
      <c r="D341" s="47">
        <v>26641.87</v>
      </c>
      <c r="E341" s="47">
        <f t="shared" si="2"/>
        <v>319702.44</v>
      </c>
    </row>
    <row r="342" spans="1:5" x14ac:dyDescent="0.2">
      <c r="A342" s="23" t="s">
        <v>315</v>
      </c>
      <c r="B342" s="51">
        <v>9</v>
      </c>
      <c r="C342" s="51">
        <v>1</v>
      </c>
      <c r="D342" s="47">
        <v>29571.079999999998</v>
      </c>
      <c r="E342" s="47">
        <f t="shared" si="2"/>
        <v>354852.95999999996</v>
      </c>
    </row>
    <row r="343" spans="1:5" x14ac:dyDescent="0.2">
      <c r="A343" s="23" t="s">
        <v>316</v>
      </c>
      <c r="B343" s="51">
        <v>9</v>
      </c>
      <c r="C343" s="51">
        <v>35</v>
      </c>
      <c r="D343" s="47">
        <v>29571.079999999998</v>
      </c>
      <c r="E343" s="47">
        <f t="shared" si="2"/>
        <v>354852.95999999996</v>
      </c>
    </row>
    <row r="344" spans="1:5" x14ac:dyDescent="0.2">
      <c r="A344" s="23" t="s">
        <v>317</v>
      </c>
      <c r="B344" s="51">
        <v>9</v>
      </c>
      <c r="C344" s="51">
        <v>34</v>
      </c>
      <c r="D344" s="47">
        <v>29571.079999999998</v>
      </c>
      <c r="E344" s="47">
        <f t="shared" si="2"/>
        <v>354852.95999999996</v>
      </c>
    </row>
    <row r="345" spans="1:5" x14ac:dyDescent="0.2">
      <c r="A345" s="23" t="s">
        <v>318</v>
      </c>
      <c r="B345" s="51">
        <v>9</v>
      </c>
      <c r="C345" s="51">
        <v>5</v>
      </c>
      <c r="D345" s="47">
        <v>29571.079999999998</v>
      </c>
      <c r="E345" s="47">
        <f t="shared" si="2"/>
        <v>354852.95999999996</v>
      </c>
    </row>
    <row r="346" spans="1:5" x14ac:dyDescent="0.2">
      <c r="A346" s="23" t="s">
        <v>319</v>
      </c>
      <c r="B346" s="51">
        <v>9</v>
      </c>
      <c r="C346" s="51">
        <v>2</v>
      </c>
      <c r="D346" s="47">
        <v>29571.079999999998</v>
      </c>
      <c r="E346" s="47">
        <f t="shared" si="2"/>
        <v>354852.95999999996</v>
      </c>
    </row>
    <row r="347" spans="1:5" x14ac:dyDescent="0.2">
      <c r="A347" s="23" t="s">
        <v>320</v>
      </c>
      <c r="B347" s="51">
        <v>9</v>
      </c>
      <c r="C347" s="51">
        <v>1</v>
      </c>
      <c r="D347" s="47">
        <v>29571.079999999998</v>
      </c>
      <c r="E347" s="47">
        <f t="shared" si="2"/>
        <v>354852.95999999996</v>
      </c>
    </row>
    <row r="348" spans="1:5" x14ac:dyDescent="0.2">
      <c r="A348" s="23" t="s">
        <v>321</v>
      </c>
      <c r="B348" s="51">
        <v>9</v>
      </c>
      <c r="C348" s="51">
        <v>231</v>
      </c>
      <c r="D348" s="47">
        <v>29571.079999999998</v>
      </c>
      <c r="E348" s="47">
        <f t="shared" si="2"/>
        <v>354852.95999999996</v>
      </c>
    </row>
    <row r="349" spans="1:5" x14ac:dyDescent="0.2">
      <c r="A349" s="23" t="s">
        <v>322</v>
      </c>
      <c r="B349" s="51">
        <v>9</v>
      </c>
      <c r="C349" s="51">
        <v>1</v>
      </c>
      <c r="D349" s="47">
        <v>29571.079999999998</v>
      </c>
      <c r="E349" s="47">
        <f t="shared" si="2"/>
        <v>354852.95999999996</v>
      </c>
    </row>
    <row r="350" spans="1:5" x14ac:dyDescent="0.2">
      <c r="A350" s="23" t="s">
        <v>323</v>
      </c>
      <c r="B350" s="51">
        <v>9</v>
      </c>
      <c r="C350" s="51">
        <v>5</v>
      </c>
      <c r="D350" s="47">
        <v>29571.079999999998</v>
      </c>
      <c r="E350" s="47">
        <f t="shared" si="2"/>
        <v>354852.95999999996</v>
      </c>
    </row>
    <row r="351" spans="1:5" x14ac:dyDescent="0.2">
      <c r="A351" s="23" t="s">
        <v>324</v>
      </c>
      <c r="B351" s="51">
        <v>10</v>
      </c>
      <c r="C351" s="51">
        <v>26</v>
      </c>
      <c r="D351" s="47">
        <v>37346.65</v>
      </c>
      <c r="E351" s="47">
        <f t="shared" si="2"/>
        <v>448159.80000000005</v>
      </c>
    </row>
    <row r="352" spans="1:5" x14ac:dyDescent="0.2">
      <c r="A352" s="23" t="s">
        <v>325</v>
      </c>
      <c r="B352" s="51">
        <v>10</v>
      </c>
      <c r="C352" s="51">
        <v>2</v>
      </c>
      <c r="D352" s="47">
        <v>37346.65</v>
      </c>
      <c r="E352" s="47">
        <f t="shared" si="2"/>
        <v>448159.80000000005</v>
      </c>
    </row>
    <row r="353" spans="1:5" x14ac:dyDescent="0.2">
      <c r="A353" s="23" t="s">
        <v>326</v>
      </c>
      <c r="B353" s="51">
        <v>10</v>
      </c>
      <c r="C353" s="51">
        <v>2</v>
      </c>
      <c r="D353" s="47">
        <v>37346.65</v>
      </c>
      <c r="E353" s="47">
        <f t="shared" si="2"/>
        <v>448159.80000000005</v>
      </c>
    </row>
    <row r="354" spans="1:5" x14ac:dyDescent="0.2">
      <c r="A354" s="23" t="s">
        <v>327</v>
      </c>
      <c r="B354" s="51">
        <v>10</v>
      </c>
      <c r="C354" s="51">
        <v>2</v>
      </c>
      <c r="D354" s="47">
        <v>37346.65</v>
      </c>
      <c r="E354" s="47">
        <f t="shared" si="2"/>
        <v>448159.80000000005</v>
      </c>
    </row>
    <row r="355" spans="1:5" x14ac:dyDescent="0.2">
      <c r="A355" s="23" t="s">
        <v>328</v>
      </c>
      <c r="B355" s="51">
        <v>10</v>
      </c>
      <c r="C355" s="51">
        <v>21</v>
      </c>
      <c r="D355" s="47">
        <v>37346.65</v>
      </c>
      <c r="E355" s="47">
        <f t="shared" si="2"/>
        <v>448159.80000000005</v>
      </c>
    </row>
    <row r="356" spans="1:5" x14ac:dyDescent="0.2">
      <c r="A356" s="23" t="s">
        <v>329</v>
      </c>
      <c r="B356" s="51">
        <v>10</v>
      </c>
      <c r="C356" s="51">
        <v>67</v>
      </c>
      <c r="D356" s="47">
        <v>37346.65</v>
      </c>
      <c r="E356" s="47">
        <f t="shared" si="2"/>
        <v>448159.80000000005</v>
      </c>
    </row>
    <row r="357" spans="1:5" x14ac:dyDescent="0.2">
      <c r="A357" s="52" t="s">
        <v>330</v>
      </c>
      <c r="B357" s="51">
        <v>11</v>
      </c>
      <c r="C357" s="51">
        <v>4</v>
      </c>
      <c r="D357" s="47">
        <v>49653.13</v>
      </c>
      <c r="E357" s="47">
        <f t="shared" si="2"/>
        <v>595837.55999999994</v>
      </c>
    </row>
    <row r="358" spans="1:5" x14ac:dyDescent="0.2">
      <c r="A358" s="23" t="s">
        <v>331</v>
      </c>
      <c r="B358" s="51">
        <v>11</v>
      </c>
      <c r="C358" s="51">
        <v>17</v>
      </c>
      <c r="D358" s="47">
        <v>49653.13</v>
      </c>
      <c r="E358" s="47">
        <f t="shared" si="2"/>
        <v>595837.55999999994</v>
      </c>
    </row>
    <row r="359" spans="1:5" x14ac:dyDescent="0.2">
      <c r="A359" s="23" t="s">
        <v>332</v>
      </c>
      <c r="B359" s="51">
        <v>11</v>
      </c>
      <c r="C359" s="51">
        <v>1</v>
      </c>
      <c r="D359" s="47">
        <v>49653.13</v>
      </c>
      <c r="E359" s="47">
        <f t="shared" si="2"/>
        <v>595837.55999999994</v>
      </c>
    </row>
    <row r="360" spans="1:5" x14ac:dyDescent="0.2">
      <c r="A360" s="23" t="s">
        <v>333</v>
      </c>
      <c r="B360" s="51">
        <v>11</v>
      </c>
      <c r="C360" s="51">
        <v>1</v>
      </c>
      <c r="D360" s="47">
        <v>49653.13</v>
      </c>
      <c r="E360" s="47">
        <f t="shared" si="2"/>
        <v>595837.55999999994</v>
      </c>
    </row>
    <row r="361" spans="1:5" x14ac:dyDescent="0.2">
      <c r="A361" s="23" t="s">
        <v>334</v>
      </c>
      <c r="B361" s="51">
        <v>11</v>
      </c>
      <c r="C361" s="51">
        <v>10</v>
      </c>
      <c r="D361" s="47">
        <v>49653.13</v>
      </c>
      <c r="E361" s="47">
        <f t="shared" si="2"/>
        <v>595837.55999999994</v>
      </c>
    </row>
    <row r="362" spans="1:5" x14ac:dyDescent="0.2">
      <c r="A362" s="23" t="s">
        <v>335</v>
      </c>
      <c r="B362" s="51">
        <v>11</v>
      </c>
      <c r="C362" s="51">
        <v>4</v>
      </c>
      <c r="D362" s="47">
        <v>49653.13</v>
      </c>
      <c r="E362" s="47">
        <f t="shared" si="2"/>
        <v>595837.55999999994</v>
      </c>
    </row>
    <row r="363" spans="1:5" x14ac:dyDescent="0.2">
      <c r="A363" s="23" t="s">
        <v>336</v>
      </c>
      <c r="B363" s="51">
        <v>11</v>
      </c>
      <c r="C363" s="51">
        <v>5</v>
      </c>
      <c r="D363" s="47">
        <v>49653.13</v>
      </c>
      <c r="E363" s="47">
        <f t="shared" si="2"/>
        <v>595837.55999999994</v>
      </c>
    </row>
    <row r="364" spans="1:5" x14ac:dyDescent="0.2">
      <c r="A364" s="23" t="s">
        <v>337</v>
      </c>
      <c r="B364" s="51">
        <v>12</v>
      </c>
      <c r="C364" s="51">
        <v>1</v>
      </c>
      <c r="D364" s="47">
        <v>59381.81</v>
      </c>
      <c r="E364" s="47">
        <f>D364*12</f>
        <v>712581.72</v>
      </c>
    </row>
    <row r="365" spans="1:5" x14ac:dyDescent="0.2">
      <c r="A365" s="23" t="s">
        <v>338</v>
      </c>
      <c r="B365" s="51">
        <v>12</v>
      </c>
      <c r="C365" s="51">
        <v>1</v>
      </c>
      <c r="D365" s="47">
        <v>59381.81</v>
      </c>
      <c r="E365" s="47">
        <f t="shared" ref="E365:E378" si="3">D365*12</f>
        <v>712581.72</v>
      </c>
    </row>
    <row r="366" spans="1:5" x14ac:dyDescent="0.2">
      <c r="A366" s="23" t="s">
        <v>339</v>
      </c>
      <c r="B366" s="51">
        <v>12</v>
      </c>
      <c r="C366" s="51">
        <v>1</v>
      </c>
      <c r="D366" s="47">
        <v>59381.81</v>
      </c>
      <c r="E366" s="47">
        <f t="shared" si="3"/>
        <v>712581.72</v>
      </c>
    </row>
    <row r="367" spans="1:5" x14ac:dyDescent="0.2">
      <c r="A367" s="23" t="s">
        <v>340</v>
      </c>
      <c r="B367" s="51">
        <v>12</v>
      </c>
      <c r="C367" s="51">
        <v>4</v>
      </c>
      <c r="D367" s="47">
        <v>59381.81</v>
      </c>
      <c r="E367" s="47">
        <f t="shared" si="3"/>
        <v>712581.72</v>
      </c>
    </row>
    <row r="368" spans="1:5" x14ac:dyDescent="0.2">
      <c r="A368" s="23" t="s">
        <v>341</v>
      </c>
      <c r="B368" s="51">
        <v>12</v>
      </c>
      <c r="C368" s="51">
        <v>1</v>
      </c>
      <c r="D368" s="47">
        <v>59381.81</v>
      </c>
      <c r="E368" s="47">
        <f t="shared" si="3"/>
        <v>712581.72</v>
      </c>
    </row>
    <row r="369" spans="1:5" x14ac:dyDescent="0.2">
      <c r="A369" s="23" t="s">
        <v>342</v>
      </c>
      <c r="B369" s="51">
        <v>12</v>
      </c>
      <c r="C369" s="51">
        <v>17</v>
      </c>
      <c r="D369" s="47">
        <v>59381.81</v>
      </c>
      <c r="E369" s="47">
        <f t="shared" si="3"/>
        <v>712581.72</v>
      </c>
    </row>
    <row r="370" spans="1:5" x14ac:dyDescent="0.2">
      <c r="A370" s="23" t="s">
        <v>343</v>
      </c>
      <c r="B370" s="51">
        <v>12</v>
      </c>
      <c r="C370" s="51">
        <v>49</v>
      </c>
      <c r="D370" s="47">
        <v>59381.81</v>
      </c>
      <c r="E370" s="47">
        <f t="shared" si="3"/>
        <v>712581.72</v>
      </c>
    </row>
    <row r="371" spans="1:5" x14ac:dyDescent="0.2">
      <c r="A371" s="23" t="s">
        <v>344</v>
      </c>
      <c r="B371" s="51">
        <v>12</v>
      </c>
      <c r="C371" s="51">
        <v>81</v>
      </c>
      <c r="D371" s="47">
        <v>59381.81</v>
      </c>
      <c r="E371" s="47">
        <f t="shared" si="3"/>
        <v>712581.72</v>
      </c>
    </row>
    <row r="372" spans="1:5" x14ac:dyDescent="0.2">
      <c r="A372" s="23" t="s">
        <v>345</v>
      </c>
      <c r="B372" s="51">
        <v>12</v>
      </c>
      <c r="C372" s="51">
        <v>1</v>
      </c>
      <c r="D372" s="47">
        <v>59381.81</v>
      </c>
      <c r="E372" s="47">
        <f t="shared" si="3"/>
        <v>712581.72</v>
      </c>
    </row>
    <row r="373" spans="1:5" x14ac:dyDescent="0.2">
      <c r="A373" s="23" t="s">
        <v>346</v>
      </c>
      <c r="B373" s="51">
        <v>12</v>
      </c>
      <c r="C373" s="51">
        <v>1</v>
      </c>
      <c r="D373" s="47">
        <v>59381.81</v>
      </c>
      <c r="E373" s="47">
        <f t="shared" si="3"/>
        <v>712581.72</v>
      </c>
    </row>
    <row r="374" spans="1:5" x14ac:dyDescent="0.2">
      <c r="A374" s="23" t="s">
        <v>347</v>
      </c>
      <c r="B374" s="51">
        <v>12</v>
      </c>
      <c r="C374" s="51">
        <v>14</v>
      </c>
      <c r="D374" s="47">
        <v>59381.81</v>
      </c>
      <c r="E374" s="47">
        <f t="shared" si="3"/>
        <v>712581.72</v>
      </c>
    </row>
    <row r="375" spans="1:5" x14ac:dyDescent="0.2">
      <c r="A375" s="23" t="s">
        <v>348</v>
      </c>
      <c r="B375" s="51">
        <v>12</v>
      </c>
      <c r="C375" s="51">
        <v>2</v>
      </c>
      <c r="D375" s="47">
        <v>59381.81</v>
      </c>
      <c r="E375" s="47">
        <f t="shared" si="3"/>
        <v>712581.72</v>
      </c>
    </row>
    <row r="376" spans="1:5" x14ac:dyDescent="0.2">
      <c r="A376" s="23" t="s">
        <v>349</v>
      </c>
      <c r="B376" s="51">
        <v>12</v>
      </c>
      <c r="C376" s="51">
        <v>1</v>
      </c>
      <c r="D376" s="47">
        <v>59381.81</v>
      </c>
      <c r="E376" s="47">
        <f t="shared" si="3"/>
        <v>712581.72</v>
      </c>
    </row>
    <row r="377" spans="1:5" x14ac:dyDescent="0.2">
      <c r="A377" s="23" t="s">
        <v>350</v>
      </c>
      <c r="B377" s="51">
        <v>12</v>
      </c>
      <c r="C377" s="51">
        <v>11</v>
      </c>
      <c r="D377" s="47">
        <v>59381.81</v>
      </c>
      <c r="E377" s="47">
        <f t="shared" si="3"/>
        <v>712581.72</v>
      </c>
    </row>
    <row r="378" spans="1:5" x14ac:dyDescent="0.2">
      <c r="A378" s="23" t="s">
        <v>351</v>
      </c>
      <c r="B378" s="51">
        <v>12</v>
      </c>
      <c r="C378" s="51">
        <v>1</v>
      </c>
      <c r="D378" s="47">
        <v>59381.81</v>
      </c>
      <c r="E378" s="47">
        <f t="shared" si="3"/>
        <v>712581.72</v>
      </c>
    </row>
    <row r="379" spans="1:5" x14ac:dyDescent="0.2">
      <c r="A379" s="23" t="s">
        <v>352</v>
      </c>
      <c r="B379" s="51">
        <v>13</v>
      </c>
      <c r="C379" s="51">
        <v>1</v>
      </c>
      <c r="D379" s="47">
        <v>66896.02</v>
      </c>
      <c r="E379" s="47">
        <f>D379*12</f>
        <v>802752.24</v>
      </c>
    </row>
    <row r="380" spans="1:5" x14ac:dyDescent="0.2">
      <c r="A380" s="23" t="s">
        <v>353</v>
      </c>
      <c r="B380" s="51">
        <v>13</v>
      </c>
      <c r="C380" s="51">
        <v>1</v>
      </c>
      <c r="D380" s="47">
        <v>66896.02</v>
      </c>
      <c r="E380" s="47">
        <f t="shared" ref="E380:E391" si="4">D380*12</f>
        <v>802752.24</v>
      </c>
    </row>
    <row r="381" spans="1:5" x14ac:dyDescent="0.2">
      <c r="A381" s="23" t="s">
        <v>354</v>
      </c>
      <c r="B381" s="51">
        <v>13</v>
      </c>
      <c r="C381" s="51">
        <v>1</v>
      </c>
      <c r="D381" s="47">
        <v>66896.02</v>
      </c>
      <c r="E381" s="47">
        <f t="shared" si="4"/>
        <v>802752.24</v>
      </c>
    </row>
    <row r="382" spans="1:5" x14ac:dyDescent="0.2">
      <c r="A382" s="23" t="s">
        <v>355</v>
      </c>
      <c r="B382" s="51">
        <v>13</v>
      </c>
      <c r="C382" s="51">
        <v>1</v>
      </c>
      <c r="D382" s="47">
        <v>66896.02</v>
      </c>
      <c r="E382" s="47">
        <f t="shared" si="4"/>
        <v>802752.24</v>
      </c>
    </row>
    <row r="383" spans="1:5" x14ac:dyDescent="0.2">
      <c r="A383" s="23" t="s">
        <v>356</v>
      </c>
      <c r="B383" s="51">
        <v>13</v>
      </c>
      <c r="C383" s="51">
        <v>1</v>
      </c>
      <c r="D383" s="47">
        <v>66896.02</v>
      </c>
      <c r="E383" s="47">
        <f t="shared" si="4"/>
        <v>802752.24</v>
      </c>
    </row>
    <row r="384" spans="1:5" x14ac:dyDescent="0.2">
      <c r="A384" s="23" t="s">
        <v>357</v>
      </c>
      <c r="B384" s="51">
        <v>13</v>
      </c>
      <c r="C384" s="51">
        <v>1</v>
      </c>
      <c r="D384" s="47">
        <v>66896.02</v>
      </c>
      <c r="E384" s="47">
        <f t="shared" si="4"/>
        <v>802752.24</v>
      </c>
    </row>
    <row r="385" spans="1:5" x14ac:dyDescent="0.2">
      <c r="A385" s="23" t="s">
        <v>358</v>
      </c>
      <c r="B385" s="51">
        <v>13</v>
      </c>
      <c r="C385" s="51">
        <v>1</v>
      </c>
      <c r="D385" s="47">
        <v>66896.02</v>
      </c>
      <c r="E385" s="47">
        <f t="shared" si="4"/>
        <v>802752.24</v>
      </c>
    </row>
    <row r="386" spans="1:5" x14ac:dyDescent="0.2">
      <c r="A386" s="23" t="s">
        <v>359</v>
      </c>
      <c r="B386" s="51">
        <v>13</v>
      </c>
      <c r="C386" s="51">
        <v>1</v>
      </c>
      <c r="D386" s="47">
        <v>66896.02</v>
      </c>
      <c r="E386" s="47">
        <f t="shared" si="4"/>
        <v>802752.24</v>
      </c>
    </row>
    <row r="387" spans="1:5" x14ac:dyDescent="0.2">
      <c r="A387" s="23" t="s">
        <v>360</v>
      </c>
      <c r="B387" s="51">
        <v>13</v>
      </c>
      <c r="C387" s="51">
        <v>1</v>
      </c>
      <c r="D387" s="47">
        <v>66896.02</v>
      </c>
      <c r="E387" s="47">
        <f t="shared" si="4"/>
        <v>802752.24</v>
      </c>
    </row>
    <row r="388" spans="1:5" x14ac:dyDescent="0.2">
      <c r="A388" s="23" t="s">
        <v>361</v>
      </c>
      <c r="B388" s="51">
        <v>13</v>
      </c>
      <c r="C388" s="51">
        <v>1</v>
      </c>
      <c r="D388" s="47">
        <v>66896.02</v>
      </c>
      <c r="E388" s="47">
        <f t="shared" si="4"/>
        <v>802752.24</v>
      </c>
    </row>
    <row r="389" spans="1:5" x14ac:dyDescent="0.2">
      <c r="A389" s="23" t="s">
        <v>362</v>
      </c>
      <c r="B389" s="51">
        <v>13</v>
      </c>
      <c r="C389" s="51">
        <v>1</v>
      </c>
      <c r="D389" s="47">
        <v>66896.02</v>
      </c>
      <c r="E389" s="47">
        <f t="shared" si="4"/>
        <v>802752.24</v>
      </c>
    </row>
    <row r="390" spans="1:5" x14ac:dyDescent="0.2">
      <c r="A390" s="23" t="s">
        <v>363</v>
      </c>
      <c r="B390" s="51">
        <v>13</v>
      </c>
      <c r="C390" s="51">
        <v>1</v>
      </c>
      <c r="D390" s="47">
        <v>66896.02</v>
      </c>
      <c r="E390" s="47">
        <f t="shared" si="4"/>
        <v>802752.24</v>
      </c>
    </row>
    <row r="391" spans="1:5" x14ac:dyDescent="0.2">
      <c r="A391" s="23" t="s">
        <v>364</v>
      </c>
      <c r="B391" s="51">
        <v>13</v>
      </c>
      <c r="C391" s="51">
        <v>1</v>
      </c>
      <c r="D391" s="47">
        <v>66896.02</v>
      </c>
      <c r="E391" s="47">
        <f t="shared" si="4"/>
        <v>802752.24</v>
      </c>
    </row>
    <row r="392" spans="1:5" x14ac:dyDescent="0.2">
      <c r="A392" s="23" t="s">
        <v>365</v>
      </c>
      <c r="B392" s="51">
        <v>15</v>
      </c>
      <c r="C392" s="51">
        <v>1</v>
      </c>
      <c r="D392" s="47">
        <v>92873.85</v>
      </c>
      <c r="E392" s="47">
        <f>D392*12</f>
        <v>1114486.2000000002</v>
      </c>
    </row>
    <row r="393" spans="1:5" x14ac:dyDescent="0.2">
      <c r="A393" s="23" t="s">
        <v>366</v>
      </c>
      <c r="B393" s="51">
        <v>15</v>
      </c>
      <c r="C393" s="51">
        <v>1</v>
      </c>
      <c r="D393" s="47">
        <v>92873.85</v>
      </c>
      <c r="E393" s="47">
        <f t="shared" ref="E393:E412" si="5">D393*12</f>
        <v>1114486.2000000002</v>
      </c>
    </row>
    <row r="394" spans="1:5" x14ac:dyDescent="0.2">
      <c r="A394" s="23" t="s">
        <v>367</v>
      </c>
      <c r="B394" s="51">
        <v>15</v>
      </c>
      <c r="C394" s="51">
        <v>1</v>
      </c>
      <c r="D394" s="47">
        <v>92873.85</v>
      </c>
      <c r="E394" s="47">
        <f t="shared" si="5"/>
        <v>1114486.2000000002</v>
      </c>
    </row>
    <row r="395" spans="1:5" x14ac:dyDescent="0.2">
      <c r="A395" s="23" t="s">
        <v>368</v>
      </c>
      <c r="B395" s="51">
        <v>15</v>
      </c>
      <c r="C395" s="51">
        <v>1</v>
      </c>
      <c r="D395" s="47">
        <v>92873.85</v>
      </c>
      <c r="E395" s="47">
        <f t="shared" si="5"/>
        <v>1114486.2000000002</v>
      </c>
    </row>
    <row r="396" spans="1:5" x14ac:dyDescent="0.2">
      <c r="A396" s="23" t="s">
        <v>369</v>
      </c>
      <c r="B396" s="51">
        <v>15</v>
      </c>
      <c r="C396" s="51">
        <v>1</v>
      </c>
      <c r="D396" s="47">
        <v>92873.85</v>
      </c>
      <c r="E396" s="47">
        <f t="shared" si="5"/>
        <v>1114486.2000000002</v>
      </c>
    </row>
    <row r="397" spans="1:5" x14ac:dyDescent="0.2">
      <c r="A397" s="23" t="s">
        <v>370</v>
      </c>
      <c r="B397" s="51">
        <v>15</v>
      </c>
      <c r="C397" s="51">
        <v>1</v>
      </c>
      <c r="D397" s="47">
        <v>92873.85</v>
      </c>
      <c r="E397" s="47">
        <f t="shared" si="5"/>
        <v>1114486.2000000002</v>
      </c>
    </row>
    <row r="398" spans="1:5" x14ac:dyDescent="0.2">
      <c r="A398" s="23" t="s">
        <v>371</v>
      </c>
      <c r="B398" s="51">
        <v>15</v>
      </c>
      <c r="C398" s="51">
        <v>12</v>
      </c>
      <c r="D398" s="47">
        <v>92873.85</v>
      </c>
      <c r="E398" s="47">
        <f t="shared" si="5"/>
        <v>1114486.2000000002</v>
      </c>
    </row>
    <row r="399" spans="1:5" x14ac:dyDescent="0.2">
      <c r="A399" s="23" t="s">
        <v>372</v>
      </c>
      <c r="B399" s="51">
        <v>15</v>
      </c>
      <c r="C399" s="51">
        <v>9</v>
      </c>
      <c r="D399" s="47">
        <v>92873.85</v>
      </c>
      <c r="E399" s="47">
        <f t="shared" si="5"/>
        <v>1114486.2000000002</v>
      </c>
    </row>
    <row r="400" spans="1:5" x14ac:dyDescent="0.2">
      <c r="A400" s="23" t="s">
        <v>373</v>
      </c>
      <c r="B400" s="51">
        <v>15</v>
      </c>
      <c r="C400" s="51">
        <v>1</v>
      </c>
      <c r="D400" s="47">
        <v>92873.85</v>
      </c>
      <c r="E400" s="47">
        <f t="shared" si="5"/>
        <v>1114486.2000000002</v>
      </c>
    </row>
    <row r="401" spans="1:5" x14ac:dyDescent="0.2">
      <c r="A401" s="23" t="s">
        <v>374</v>
      </c>
      <c r="B401" s="51">
        <v>15</v>
      </c>
      <c r="C401" s="51">
        <v>43</v>
      </c>
      <c r="D401" s="47">
        <v>92873.85</v>
      </c>
      <c r="E401" s="47">
        <f t="shared" si="5"/>
        <v>1114486.2000000002</v>
      </c>
    </row>
    <row r="402" spans="1:5" x14ac:dyDescent="0.2">
      <c r="A402" s="23" t="s">
        <v>375</v>
      </c>
      <c r="B402" s="51">
        <v>15</v>
      </c>
      <c r="C402" s="51">
        <v>6</v>
      </c>
      <c r="D402" s="47">
        <v>92873.85</v>
      </c>
      <c r="E402" s="47">
        <f t="shared" si="5"/>
        <v>1114486.2000000002</v>
      </c>
    </row>
    <row r="403" spans="1:5" x14ac:dyDescent="0.2">
      <c r="A403" s="23" t="s">
        <v>376</v>
      </c>
      <c r="B403" s="51">
        <v>15</v>
      </c>
      <c r="C403" s="51">
        <v>59</v>
      </c>
      <c r="D403" s="47">
        <v>92873.85</v>
      </c>
      <c r="E403" s="47">
        <f t="shared" si="5"/>
        <v>1114486.2000000002</v>
      </c>
    </row>
    <row r="404" spans="1:5" x14ac:dyDescent="0.2">
      <c r="A404" s="23" t="s">
        <v>377</v>
      </c>
      <c r="B404" s="51">
        <v>15</v>
      </c>
      <c r="C404" s="51">
        <v>80</v>
      </c>
      <c r="D404" s="47">
        <v>92873.85</v>
      </c>
      <c r="E404" s="47">
        <f t="shared" si="5"/>
        <v>1114486.2000000002</v>
      </c>
    </row>
    <row r="405" spans="1:5" x14ac:dyDescent="0.2">
      <c r="A405" s="23" t="s">
        <v>378</v>
      </c>
      <c r="B405" s="51">
        <v>15</v>
      </c>
      <c r="C405" s="51">
        <v>1</v>
      </c>
      <c r="D405" s="47">
        <v>92873.85</v>
      </c>
      <c r="E405" s="47">
        <f t="shared" si="5"/>
        <v>1114486.2000000002</v>
      </c>
    </row>
    <row r="406" spans="1:5" x14ac:dyDescent="0.2">
      <c r="A406" s="23" t="s">
        <v>336</v>
      </c>
      <c r="B406" s="51">
        <v>15</v>
      </c>
      <c r="C406" s="51">
        <v>1</v>
      </c>
      <c r="D406" s="47">
        <v>92873.85</v>
      </c>
      <c r="E406" s="47">
        <f t="shared" si="5"/>
        <v>1114486.2000000002</v>
      </c>
    </row>
    <row r="407" spans="1:5" x14ac:dyDescent="0.2">
      <c r="A407" s="23" t="s">
        <v>379</v>
      </c>
      <c r="B407" s="51">
        <v>16</v>
      </c>
      <c r="C407" s="51">
        <v>1</v>
      </c>
      <c r="D407" s="47">
        <v>102356.1</v>
      </c>
      <c r="E407" s="47">
        <f t="shared" si="5"/>
        <v>1228273.2000000002</v>
      </c>
    </row>
    <row r="408" spans="1:5" x14ac:dyDescent="0.2">
      <c r="A408" s="23" t="s">
        <v>380</v>
      </c>
      <c r="B408" s="51">
        <v>16</v>
      </c>
      <c r="C408" s="51">
        <v>1</v>
      </c>
      <c r="D408" s="47">
        <v>102356.1</v>
      </c>
      <c r="E408" s="47">
        <f t="shared" si="5"/>
        <v>1228273.2000000002</v>
      </c>
    </row>
    <row r="409" spans="1:5" x14ac:dyDescent="0.2">
      <c r="A409" s="23" t="s">
        <v>381</v>
      </c>
      <c r="B409" s="51">
        <v>16</v>
      </c>
      <c r="C409" s="51">
        <v>1</v>
      </c>
      <c r="D409" s="47">
        <v>102356.1</v>
      </c>
      <c r="E409" s="47">
        <f t="shared" si="5"/>
        <v>1228273.2000000002</v>
      </c>
    </row>
    <row r="410" spans="1:5" x14ac:dyDescent="0.2">
      <c r="A410" s="23" t="s">
        <v>382</v>
      </c>
      <c r="B410" s="51">
        <v>16</v>
      </c>
      <c r="C410" s="51">
        <v>1</v>
      </c>
      <c r="D410" s="47">
        <v>102356.1</v>
      </c>
      <c r="E410" s="47">
        <f t="shared" si="5"/>
        <v>1228273.2000000002</v>
      </c>
    </row>
    <row r="411" spans="1:5" x14ac:dyDescent="0.2">
      <c r="A411" s="23" t="s">
        <v>383</v>
      </c>
      <c r="B411" s="51">
        <v>16</v>
      </c>
      <c r="C411" s="51">
        <v>1</v>
      </c>
      <c r="D411" s="47">
        <v>102356.1</v>
      </c>
      <c r="E411" s="47">
        <f t="shared" si="5"/>
        <v>1228273.2000000002</v>
      </c>
    </row>
    <row r="412" spans="1:5" x14ac:dyDescent="0.2">
      <c r="A412" s="45" t="s">
        <v>384</v>
      </c>
      <c r="B412" s="51">
        <v>17</v>
      </c>
      <c r="C412" s="51">
        <v>1</v>
      </c>
      <c r="D412" s="47">
        <v>118104.21</v>
      </c>
      <c r="E412" s="47">
        <f t="shared" si="5"/>
        <v>1417250.52</v>
      </c>
    </row>
    <row r="413" spans="1:5" x14ac:dyDescent="0.2">
      <c r="A413" s="23" t="s">
        <v>385</v>
      </c>
      <c r="B413" s="51">
        <v>17</v>
      </c>
      <c r="C413" s="51">
        <v>2</v>
      </c>
      <c r="D413" s="47">
        <v>118104.21</v>
      </c>
      <c r="E413" s="47">
        <v>1417250.6400000001</v>
      </c>
    </row>
    <row r="414" spans="1:5" x14ac:dyDescent="0.2">
      <c r="A414" s="23" t="s">
        <v>386</v>
      </c>
      <c r="B414" s="51">
        <v>18</v>
      </c>
      <c r="C414" s="51">
        <v>1</v>
      </c>
      <c r="D414" s="47">
        <v>133497.16</v>
      </c>
      <c r="E414" s="47">
        <f>D414*12</f>
        <v>1601965.92</v>
      </c>
    </row>
    <row r="415" spans="1:5" x14ac:dyDescent="0.2">
      <c r="A415" s="23" t="s">
        <v>387</v>
      </c>
      <c r="B415" s="51">
        <v>18</v>
      </c>
      <c r="C415" s="51">
        <v>1</v>
      </c>
      <c r="D415" s="47">
        <v>133497.16</v>
      </c>
      <c r="E415" s="47">
        <v>1601965.92</v>
      </c>
    </row>
    <row r="416" spans="1:5" x14ac:dyDescent="0.2">
      <c r="A416" s="23" t="s">
        <v>388</v>
      </c>
      <c r="B416" s="51">
        <v>20</v>
      </c>
      <c r="C416" s="51">
        <v>4</v>
      </c>
      <c r="D416" s="47">
        <v>186296.74</v>
      </c>
      <c r="E416" s="47">
        <f>D416*12</f>
        <v>2235560.88</v>
      </c>
    </row>
    <row r="417" spans="1:5" x14ac:dyDescent="0.2">
      <c r="A417" s="23" t="s">
        <v>389</v>
      </c>
      <c r="B417" s="51">
        <v>20</v>
      </c>
      <c r="C417" s="51">
        <v>22</v>
      </c>
      <c r="D417" s="47">
        <v>186296.74</v>
      </c>
      <c r="E417" s="47">
        <v>2235560.88</v>
      </c>
    </row>
    <row r="418" spans="1:5" x14ac:dyDescent="0.2">
      <c r="A418" s="23" t="s">
        <v>390</v>
      </c>
      <c r="B418" s="51">
        <v>21</v>
      </c>
      <c r="C418" s="51">
        <v>1</v>
      </c>
      <c r="D418" s="47">
        <v>213353.34</v>
      </c>
      <c r="E418" s="47">
        <f>D418*12</f>
        <v>2560240.08</v>
      </c>
    </row>
    <row r="419" spans="1:5" x14ac:dyDescent="0.2">
      <c r="A419" s="23" t="s">
        <v>342</v>
      </c>
      <c r="B419" s="51" t="s">
        <v>391</v>
      </c>
      <c r="C419" s="51">
        <v>3</v>
      </c>
      <c r="D419" s="47">
        <v>53104.62</v>
      </c>
      <c r="E419" s="47">
        <f>D419*12</f>
        <v>637255.44000000006</v>
      </c>
    </row>
    <row r="420" spans="1:5" x14ac:dyDescent="0.2">
      <c r="A420" s="23" t="s">
        <v>392</v>
      </c>
      <c r="B420" s="51" t="s">
        <v>393</v>
      </c>
      <c r="C420" s="51">
        <v>274</v>
      </c>
      <c r="D420" s="47">
        <v>20880.7</v>
      </c>
      <c r="E420" s="47">
        <f>D420*12</f>
        <v>250568.40000000002</v>
      </c>
    </row>
    <row r="421" spans="1:5" x14ac:dyDescent="0.2">
      <c r="A421" s="23" t="s">
        <v>394</v>
      </c>
      <c r="B421" s="51" t="s">
        <v>393</v>
      </c>
      <c r="C421" s="51">
        <v>8</v>
      </c>
      <c r="D421" s="47">
        <v>20880.7</v>
      </c>
      <c r="E421" s="47">
        <f>D421*12</f>
        <v>250568.40000000002</v>
      </c>
    </row>
  </sheetData>
  <sheetProtection algorithmName="SHA-512" hashValue="4ngcMF1UtVgpdYWgWDj7VBs+MrEwyjUNh7/nL0MLOzvUwNnBzxLOh0A0TnuKgnsRxFOogJeIZZavTtHAEfLc2Q==" saltValue="39SNAfnBUpN6TdV439Ms7g==" spinCount="100000" sheet="1" objects="1" scenarios="1"/>
  <mergeCells count="47">
    <mergeCell ref="A150:B150"/>
    <mergeCell ref="A1:B1"/>
    <mergeCell ref="A2:B2"/>
    <mergeCell ref="A3:B3"/>
    <mergeCell ref="A148:B148"/>
    <mergeCell ref="A149:B149"/>
    <mergeCell ref="A224:B224"/>
    <mergeCell ref="A191:B191"/>
    <mergeCell ref="A192:B192"/>
    <mergeCell ref="A193:B193"/>
    <mergeCell ref="A201:B201"/>
    <mergeCell ref="A202:B202"/>
    <mergeCell ref="A203:B203"/>
    <mergeCell ref="A213:B213"/>
    <mergeCell ref="A214:B214"/>
    <mergeCell ref="A215:B215"/>
    <mergeCell ref="A218:B218"/>
    <mergeCell ref="A221:B221"/>
    <mergeCell ref="A260:B260"/>
    <mergeCell ref="A227:B227"/>
    <mergeCell ref="A230:B230"/>
    <mergeCell ref="A233:B233"/>
    <mergeCell ref="A236:B236"/>
    <mergeCell ref="A239:B239"/>
    <mergeCell ref="A242:B242"/>
    <mergeCell ref="A245:B245"/>
    <mergeCell ref="A248:B248"/>
    <mergeCell ref="A251:B251"/>
    <mergeCell ref="A254:B254"/>
    <mergeCell ref="A257:B257"/>
    <mergeCell ref="A296:B296"/>
    <mergeCell ref="A263:B263"/>
    <mergeCell ref="A266:B266"/>
    <mergeCell ref="A269:B269"/>
    <mergeCell ref="A272:B272"/>
    <mergeCell ref="A275:B275"/>
    <mergeCell ref="A278:B278"/>
    <mergeCell ref="A281:B281"/>
    <mergeCell ref="A284:B284"/>
    <mergeCell ref="A287:B287"/>
    <mergeCell ref="A290:B290"/>
    <mergeCell ref="A293:B293"/>
    <mergeCell ref="A299:B299"/>
    <mergeCell ref="A311:A312"/>
    <mergeCell ref="B311:B312"/>
    <mergeCell ref="C311:C312"/>
    <mergeCell ref="D311:E311"/>
  </mergeCells>
  <printOptions horizontalCentered="1"/>
  <pageMargins left="0.70866141732283472" right="0.70866141732283472" top="0.31496062992125984" bottom="0.47244094488188981" header="0.31496062992125984" footer="0.15748031496062992"/>
  <pageSetup scale="74" orientation="portrait" r:id="rId1"/>
  <headerFooter>
    <oddFooter>&amp;C&amp;Y&amp;P/&amp;N&amp;R&amp;Y&amp;Z&amp;F
&amp;A</oddFooter>
  </headerFooter>
  <rowBreaks count="5" manualBreakCount="5">
    <brk id="67" max="16383" man="1"/>
    <brk id="147" max="1" man="1"/>
    <brk id="210" max="16383" man="1"/>
    <brk id="254" max="1" man="1"/>
    <brk id="3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10-IAPPE_GTO_PJEG_00_18</vt:lpstr>
      <vt:lpstr>'10-IAPPE_GTO_PJEG_00_18'!Área_de_impresión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Monica MLA. López Alvarez</cp:lastModifiedBy>
  <cp:lastPrinted>2018-01-30T20:42:25Z</cp:lastPrinted>
  <dcterms:created xsi:type="dcterms:W3CDTF">2018-01-30T20:25:06Z</dcterms:created>
  <dcterms:modified xsi:type="dcterms:W3CDTF">2018-01-30T20:48:03Z</dcterms:modified>
</cp:coreProperties>
</file>