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3715" windowHeight="9015"/>
  </bookViews>
  <sheets>
    <sheet name="IAPPE_GTO_PJEG_00_19" sheetId="2" r:id="rId1"/>
  </sheets>
  <externalReferences>
    <externalReference r:id="rId2"/>
  </externalReferences>
  <definedNames>
    <definedName name="_xlnm.Print_Area" localSheetId="0">IAPPE_GTO_PJEG_00_19!$A$1:$E$411</definedName>
  </definedNames>
  <calcPr calcId="144525"/>
</workbook>
</file>

<file path=xl/calcChain.xml><?xml version="1.0" encoding="utf-8"?>
<calcChain xmlns="http://schemas.openxmlformats.org/spreadsheetml/2006/main">
  <c r="E411" i="2" l="1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B86" i="2" l="1"/>
  <c r="B145" i="2"/>
  <c r="B144" i="2"/>
  <c r="B143" i="2" s="1"/>
  <c r="B141" i="2"/>
  <c r="B140" i="2"/>
  <c r="B137" i="2"/>
  <c r="B132" i="2"/>
  <c r="B130" i="2"/>
  <c r="B128" i="2"/>
  <c r="B124" i="2"/>
  <c r="B123" i="2"/>
  <c r="B121" i="2"/>
  <c r="B118" i="2"/>
  <c r="B117" i="2"/>
  <c r="B111" i="2"/>
  <c r="B109" i="2" s="1"/>
  <c r="B103" i="2"/>
  <c r="B97" i="2"/>
  <c r="B94" i="2"/>
  <c r="B81" i="2"/>
  <c r="B73" i="2"/>
  <c r="B68" i="2"/>
  <c r="B60" i="2"/>
  <c r="B56" i="2"/>
  <c r="B53" i="2"/>
  <c r="B51" i="2"/>
  <c r="B48" i="2"/>
  <c r="B45" i="2"/>
  <c r="B43" i="2"/>
  <c r="B37" i="2"/>
  <c r="B33" i="2"/>
  <c r="B31" i="2"/>
  <c r="B25" i="2"/>
  <c r="B20" i="2"/>
  <c r="B13" i="2"/>
  <c r="B9" i="2"/>
  <c r="B6" i="2" s="1"/>
  <c r="B7" i="2"/>
  <c r="B36" i="2" l="1"/>
  <c r="B59" i="2"/>
  <c r="B5" i="2" s="1"/>
</calcChain>
</file>

<file path=xl/sharedStrings.xml><?xml version="1.0" encoding="utf-8"?>
<sst xmlns="http://schemas.openxmlformats.org/spreadsheetml/2006/main" count="301" uniqueCount="285">
  <si>
    <t>Conceptos</t>
  </si>
  <si>
    <t>Anual</t>
  </si>
  <si>
    <t>***    Clas. por Objeto del Gasto</t>
  </si>
  <si>
    <t>**     1000 SERVICIOS PERSONALES</t>
  </si>
  <si>
    <t>*      1100 REM AL PERSONAL DE CARAC PER</t>
  </si>
  <si>
    <t xml:space="preserve">       1131  SUELDO BASE AL PERSO</t>
  </si>
  <si>
    <t>*      1200 REM AL PERSONAL DE CARACT TR</t>
  </si>
  <si>
    <t xml:space="preserve">       1211  HONORARIOS ASIMILABL</t>
  </si>
  <si>
    <t xml:space="preserve">       1221  SALARIOS POR SERVICI</t>
  </si>
  <si>
    <t xml:space="preserve">       1222  SALARIOS AL PERSONAL</t>
  </si>
  <si>
    <t>*      1300 REM ADICIONALES Y ESPECIALES</t>
  </si>
  <si>
    <t xml:space="preserve">       1311  PRIMAS POR AÑOS DE S</t>
  </si>
  <si>
    <t xml:space="preserve">       1321  PRIMA VACACIONAL Y D</t>
  </si>
  <si>
    <t xml:space="preserve">       1322  GRATIFICACION DE FIN DE AÑO</t>
  </si>
  <si>
    <t xml:space="preserve">       1341  RETRIBUCIONES POR AC</t>
  </si>
  <si>
    <t xml:space="preserve">       1342  AYUDA POR SERVICIOS.</t>
  </si>
  <si>
    <t xml:space="preserve">       1343  GRATIFICACION QUINCENAL.</t>
  </si>
  <si>
    <t>*      1400 SEGURIDAD SOCIAL</t>
  </si>
  <si>
    <t xml:space="preserve">       1411  CUOTAS AL ISSSTE.</t>
  </si>
  <si>
    <t xml:space="preserve">       1412  APORTACIONES AL ISSEG.</t>
  </si>
  <si>
    <t xml:space="preserve">       1413  PLAN DE PERMANENCIA.</t>
  </si>
  <si>
    <t xml:space="preserve">       1441  APORTACIONES PARA SEGUROS.</t>
  </si>
  <si>
    <t>*      1500 OTRAS PRESTACIONES SOCIALES</t>
  </si>
  <si>
    <t xml:space="preserve">       1532  PAGO AL PERSONAL JUB</t>
  </si>
  <si>
    <t xml:space="preserve">       1533  PRESTACIONES DE RETIRO.</t>
  </si>
  <si>
    <t xml:space="preserve">       1541  PRESTACIONES CONTRACTUALES.</t>
  </si>
  <si>
    <t xml:space="preserve">       1591  PREVISION SOCIAL.</t>
  </si>
  <si>
    <t xml:space="preserve">       1592  BECAS PARA HIJOS DE</t>
  </si>
  <si>
    <t>*      1600 PREVISIONES</t>
  </si>
  <si>
    <t xml:space="preserve">       1611  PREVISIONES DE CARAC</t>
  </si>
  <si>
    <t>*      1700 PAGO DE ESTIMULOS A SERVID P</t>
  </si>
  <si>
    <t xml:space="preserve">       1711  ESTIMULOS AL PERSONAL.</t>
  </si>
  <si>
    <t xml:space="preserve">       1712  ESTIMULOS POR EL DIA</t>
  </si>
  <si>
    <t>**     2000 MATERIALES Y SUMINISTROS</t>
  </si>
  <si>
    <t>*      2100 MATERIALES DE ADMON, EMISION</t>
  </si>
  <si>
    <t xml:space="preserve">       2111  MATERIALES, UTILES</t>
  </si>
  <si>
    <t xml:space="preserve">       2121  MATERIALES Y UTILES</t>
  </si>
  <si>
    <t xml:space="preserve">       2141  MATERIALES, UTILES</t>
  </si>
  <si>
    <t xml:space="preserve">       2151  MATERIAL IMPRESO E I</t>
  </si>
  <si>
    <t xml:space="preserve">       2161  MATERIAL DE LIMPIEZA.</t>
  </si>
  <si>
    <t>*      2200 ALIMENTOS Y UTENSILIOS</t>
  </si>
  <si>
    <t xml:space="preserve">       2211  PRODUCTOS ALIMENTICI</t>
  </si>
  <si>
    <t>*      2400 MATERIALES Y ARTICULOS DE CO</t>
  </si>
  <si>
    <t xml:space="preserve">       2461  MATERIAL ELECTRICO Y</t>
  </si>
  <si>
    <t xml:space="preserve">       2481  MATERIALES COMPLEMENTARIOS.</t>
  </si>
  <si>
    <t>*      2500 PROD. QUIMICOS, FARMACEUTICO</t>
  </si>
  <si>
    <t xml:space="preserve">       2531  MEDICINAS Y PROD.FAR</t>
  </si>
  <si>
    <t xml:space="preserve">       2541  MAT.ACC Y SUM MEDICO</t>
  </si>
  <si>
    <t>*      2600 COMBUSTIBLES, LUBRICANTES Y</t>
  </si>
  <si>
    <t xml:space="preserve">       2611  COMBUSTIBLES, LUBRIC</t>
  </si>
  <si>
    <t>*      2700 VESTUARIO, BLANCOS, PRENDAS</t>
  </si>
  <si>
    <t xml:space="preserve">       2711  VESTUARIO Y UNIFORMES.</t>
  </si>
  <si>
    <t xml:space="preserve">       2721  PRENDAS DE SEGURIDAD</t>
  </si>
  <si>
    <t>*      2900 HERRAMIENTAS, REFACCIONES Y</t>
  </si>
  <si>
    <t xml:space="preserve">       2911  HERRAMIENTAS MENORES.</t>
  </si>
  <si>
    <t xml:space="preserve">       2941  REFACCIONES Y ACCESO</t>
  </si>
  <si>
    <t>**     3000 SERVICIOS PERSONALES</t>
  </si>
  <si>
    <t>*      3100 SERVICIOS BASICOS</t>
  </si>
  <si>
    <t xml:space="preserve">       3111  ENERGIA ELECTRICA.</t>
  </si>
  <si>
    <t xml:space="preserve">       3131  AGUA.</t>
  </si>
  <si>
    <t xml:space="preserve">       3141  TELEFONIA TRADICIONAL.</t>
  </si>
  <si>
    <t xml:space="preserve">       3151  TELEFONIA CELULAR</t>
  </si>
  <si>
    <t xml:space="preserve">       3161  SERVICIO DE TELECOMU</t>
  </si>
  <si>
    <t xml:space="preserve">       3171  SERVICIOS  DE ACCESO</t>
  </si>
  <si>
    <t xml:space="preserve">       3181  SERVICIOS POSTALES Y</t>
  </si>
  <si>
    <t>*      3200 SERVICIOS DE ARRENDAMIENTO</t>
  </si>
  <si>
    <t xml:space="preserve">       3221  ARRENDAMIENTO DE EDIFICIOS.</t>
  </si>
  <si>
    <t xml:space="preserve">       3231  ARRENDAMIENTO DE MOB</t>
  </si>
  <si>
    <t xml:space="preserve">       3251  ARRENDAMIENTO DE EQU</t>
  </si>
  <si>
    <t xml:space="preserve">       3291  OTROS ARRENDAMIENTOS.</t>
  </si>
  <si>
    <t>*      3300 SERVICIOS PROFESIONALES, CIE</t>
  </si>
  <si>
    <t xml:space="preserve">       3311  SERVICIOS LEGALES,</t>
  </si>
  <si>
    <t xml:space="preserve">       3321  SERVICIOS DISEÑO, A</t>
  </si>
  <si>
    <t xml:space="preserve">       3331  SERVICIOS DE CONSULT</t>
  </si>
  <si>
    <t xml:space="preserve">       3341  SERVICIOS DE CAPACITACION.</t>
  </si>
  <si>
    <t xml:space="preserve">       3361  SERVICIOS DE APOYO A</t>
  </si>
  <si>
    <t xml:space="preserve">       3381  SERVICIOS DE VIGILANCIA</t>
  </si>
  <si>
    <t xml:space="preserve">       3391  SERVICIOS PROFESIONA</t>
  </si>
  <si>
    <t>*      3400 SERVICIOS FINANCIEROS, BANCA</t>
  </si>
  <si>
    <t xml:space="preserve">       3412  SERVICIOS FINANCIERO</t>
  </si>
  <si>
    <t xml:space="preserve">       3451  SEGURO DE BIENES PAT</t>
  </si>
  <si>
    <t xml:space="preserve">       3471  FLETES Y MANIOBRAS.</t>
  </si>
  <si>
    <t>*      3500 SERVICIOS DE INSTALACION, RE</t>
  </si>
  <si>
    <t xml:space="preserve">       3511  CONSERVACION Y MANTE</t>
  </si>
  <si>
    <t xml:space="preserve">       3521  INSTALACION, REPARA</t>
  </si>
  <si>
    <t xml:space="preserve">       3531  INSTALACION, REPARA</t>
  </si>
  <si>
    <t xml:space="preserve">       3551  REPARACION Y MANTENI</t>
  </si>
  <si>
    <t xml:space="preserve">       3571  INSTALACION, REPARA</t>
  </si>
  <si>
    <t xml:space="preserve">       3581  SERVICIOS DE LIMPIEZ</t>
  </si>
  <si>
    <t xml:space="preserve">       3591  SERVICIOS DE JARDINE</t>
  </si>
  <si>
    <t>*      3600 SERVICIOS DE COMUNICACION SO</t>
  </si>
  <si>
    <t xml:space="preserve">       3611  DIFUSION POR RADIO,</t>
  </si>
  <si>
    <t xml:space="preserve">       3651  SERVICIOS DE LA INDU</t>
  </si>
  <si>
    <t>*      3700 SERVICIOS DE TRASLADO Y VIAT</t>
  </si>
  <si>
    <t xml:space="preserve">       3711  PASAJES AEREOS</t>
  </si>
  <si>
    <t xml:space="preserve">       3721  PASAJES TERRESTRES</t>
  </si>
  <si>
    <t xml:space="preserve">       3751  VIATICOS EN EL PAIS</t>
  </si>
  <si>
    <t xml:space="preserve">       3761  VIATICOS EN EL EXTRANJERO.</t>
  </si>
  <si>
    <t xml:space="preserve">       3791  OTOS SERVICIOS TRASL</t>
  </si>
  <si>
    <t>*      3800 SERVICIOS OFICIALES</t>
  </si>
  <si>
    <t xml:space="preserve">       3811  GASTOS DE CEREMONIAL.</t>
  </si>
  <si>
    <t xml:space="preserve">       3821  GTO. ORDEN SOCIAL</t>
  </si>
  <si>
    <t xml:space="preserve">       3831  CONGRESOS Y CONVENCIONES.</t>
  </si>
  <si>
    <t xml:space="preserve">       3851  GASTOS DE REPRESENTACION.</t>
  </si>
  <si>
    <t xml:space="preserve">       3852  GASTOS DE OFICINA.</t>
  </si>
  <si>
    <t>*      3900 OTROS SERVICIOS GENERALES</t>
  </si>
  <si>
    <t xml:space="preserve">       3921  IMPUESTOS Y DERECHOS.</t>
  </si>
  <si>
    <t xml:space="preserve">       3941  SENTENCIAS Y RESOLUC</t>
  </si>
  <si>
    <t xml:space="preserve">       3951  PENAS,MULTAS,ACCESOR</t>
  </si>
  <si>
    <t xml:space="preserve">       3961  OTROS GASTOS POR RES</t>
  </si>
  <si>
    <t xml:space="preserve">       3981  IMPUESTO SOBRE NOMIN</t>
  </si>
  <si>
    <t xml:space="preserve">       3991  OTROS SERVICIOS GENERALES</t>
  </si>
  <si>
    <t>**     4000 TRANSFERENCIAS, ASIGNACIONES</t>
  </si>
  <si>
    <t>*      4400 AYUDAS SOCIALES</t>
  </si>
  <si>
    <t xml:space="preserve">       4411  AYUDAS SOCIALES A PERSONAS</t>
  </si>
  <si>
    <t xml:space="preserve">       4451  AYUDAS SOCIALES A IN</t>
  </si>
  <si>
    <t>*      4500 PENSIONES Y JUBILACIONES</t>
  </si>
  <si>
    <t xml:space="preserve">       4511  PENSIONES</t>
  </si>
  <si>
    <t>**     5000 BIENES MUEBLES, INMUEBLES E</t>
  </si>
  <si>
    <t>*      5100 MOBILIARIO Y EQUIPO DE ADMIN</t>
  </si>
  <si>
    <t xml:space="preserve">       5111  MUEBLES DE OFICINA Y</t>
  </si>
  <si>
    <t xml:space="preserve">       5151  EQUIPO DE COMPUTO Y</t>
  </si>
  <si>
    <t xml:space="preserve">       5191  OTROS MOBILIARIOS Y</t>
  </si>
  <si>
    <t>*      5200 MOBILIARIO Y EQUIPO EDUCACIO</t>
  </si>
  <si>
    <t xml:space="preserve">       5211  EQUIP.APAR.AUDIOVISU</t>
  </si>
  <si>
    <t>*      5300 EQUIPO E INSTRUMENTAL MEDICO</t>
  </si>
  <si>
    <t xml:space="preserve">       5311  EQUIP.MEDICO Y LABOR</t>
  </si>
  <si>
    <t>*      5600 MAQUINARIA, OTROS EQUIPOS Y</t>
  </si>
  <si>
    <t xml:space="preserve">       5641  SIST.AIRE ACONDICION</t>
  </si>
  <si>
    <t xml:space="preserve">       5651  EQUIPO DE COMUNICACI</t>
  </si>
  <si>
    <t xml:space="preserve">       5661  EQUIPOS DE GENERACIO</t>
  </si>
  <si>
    <t xml:space="preserve">       5671  HERRAMIENTAS Y MAQUI</t>
  </si>
  <si>
    <t>*      5900 ACTIVOS INTANGIBLES</t>
  </si>
  <si>
    <t xml:space="preserve">       5911  SOFTWARE</t>
  </si>
  <si>
    <t xml:space="preserve">       5971  LICENCIAS INFORMATIC</t>
  </si>
  <si>
    <t>**     6000 INVERSION PUBLICA</t>
  </si>
  <si>
    <t>*      6200 OBRA PUBLICA EN BIENES PROPI</t>
  </si>
  <si>
    <t xml:space="preserve">       6221  EDIFICACION NO HABIT</t>
  </si>
  <si>
    <t>**     7000 INVERSIONES FINANCIERAS Y OT</t>
  </si>
  <si>
    <t>*      7900 PROVISIONES PARA CONTIGENCIA</t>
  </si>
  <si>
    <t xml:space="preserve">       7991  OTRAS EROGACIONES ES</t>
  </si>
  <si>
    <t>PODER JUDICIAL DEL ESTADO DE GUANAJUATO</t>
  </si>
  <si>
    <t>PRESUPUESTO DE EGRESOS PARA EL EJERCICIO FISCAL 2019</t>
  </si>
  <si>
    <t>CLASIFICADOR POR OBJETO DEL GASTO</t>
  </si>
  <si>
    <t>Aprobado</t>
  </si>
  <si>
    <t>CLASIFICACIÓN ADMINISTRATIVA</t>
  </si>
  <si>
    <t>** Administrativa</t>
  </si>
  <si>
    <t>*      21113 Poder Judicial</t>
  </si>
  <si>
    <t xml:space="preserve">       301  PRESIDENCIA</t>
  </si>
  <si>
    <t xml:space="preserve">       302  SECRETARIA GENERAL DEL STJ</t>
  </si>
  <si>
    <t xml:space="preserve">       303  DIRECCION DE ADMINISTRACION</t>
  </si>
  <si>
    <t xml:space="preserve">       304  CONTRALORIA</t>
  </si>
  <si>
    <t xml:space="preserve">       305  DIR.OFIC.CE.ACTUARIO</t>
  </si>
  <si>
    <t xml:space="preserve">       306  DIR. SERVICIOS APOYO</t>
  </si>
  <si>
    <t xml:space="preserve">       307  CONSEJO DEL PODER JUDICIAL</t>
  </si>
  <si>
    <t xml:space="preserve">       308  MAGISTRATURA</t>
  </si>
  <si>
    <t xml:space="preserve">       309  JUZGADOS DE PARTIDO</t>
  </si>
  <si>
    <t xml:space="preserve">       310  JUZGADOS MENORES</t>
  </si>
  <si>
    <t xml:space="preserve">       311  C.E.JUSTICIA ALTERNA</t>
  </si>
  <si>
    <t xml:space="preserve">       312  JUZGADOS DE ORALIDAD PENAL</t>
  </si>
  <si>
    <t xml:space="preserve">       313  JUZGADO DE ORALIDAD FAMILIAR</t>
  </si>
  <si>
    <t xml:space="preserve">       314  EJECUC.SANCION PENAL</t>
  </si>
  <si>
    <t xml:space="preserve">       315  JUZGADOS PARA ADOLESCENTES</t>
  </si>
  <si>
    <t xml:space="preserve">       316  VISITADURIA JUDICIAL</t>
  </si>
  <si>
    <t xml:space="preserve">       317  ESC.ESTUDIO E INVEST</t>
  </si>
  <si>
    <t xml:space="preserve">       318  DIR.TEC. INFO Y TELE</t>
  </si>
  <si>
    <t xml:space="preserve">       319  DIRECCION DE ARCHIVO GENERAL</t>
  </si>
  <si>
    <t xml:space="preserve">       320  DIR.ASUNTOS JURIDICO</t>
  </si>
  <si>
    <t xml:space="preserve">       321  DIR.PLANEACIÓN ESTAD</t>
  </si>
  <si>
    <t xml:space="preserve">       322  DIR.SEGURIDAD INSTIT</t>
  </si>
  <si>
    <t xml:space="preserve">       323  COMUNICACIÓN SOCIAL</t>
  </si>
  <si>
    <t xml:space="preserve">       324  U.ACCESO INFORMACIÓN</t>
  </si>
  <si>
    <t xml:space="preserve">       325  COMITE DE EQUIDAD DE  GENERO</t>
  </si>
  <si>
    <t xml:space="preserve">       326  JUZGADOS ORALIDAD MERCANTIL</t>
  </si>
  <si>
    <t xml:space="preserve">       327  SISTEMA DE GESTION ORAL</t>
  </si>
  <si>
    <t xml:space="preserve">       328  JDOS.JUSTICIA LABORA</t>
  </si>
  <si>
    <t xml:space="preserve">       PROD  PRODUCTOS</t>
  </si>
  <si>
    <t xml:space="preserve">       REF   REFRENDO COMPROMETIDO</t>
  </si>
  <si>
    <t xml:space="preserve">       REM   REMANENTE</t>
  </si>
  <si>
    <t>CLASIFICACIÓN FUNCIONAL</t>
  </si>
  <si>
    <t>****   Funcional</t>
  </si>
  <si>
    <t>***    1     Gobierno</t>
  </si>
  <si>
    <t>**     1.2   Justicia</t>
  </si>
  <si>
    <t>*      1.2.1 Impartición de Justicia</t>
  </si>
  <si>
    <t>CLASIFICACIÓN POR TIPO DE GASTO</t>
  </si>
  <si>
    <t>** EAEPE-CTG</t>
  </si>
  <si>
    <t>*  1 Corriente</t>
  </si>
  <si>
    <t>*  2 Capital</t>
  </si>
  <si>
    <t>*  3 Deuda Publica</t>
  </si>
  <si>
    <t>*  4 Pensiones y Jubilaciones</t>
  </si>
  <si>
    <t>*  5 Participaciones</t>
  </si>
  <si>
    <t>PROGRAMAS Y PROYECTOS</t>
  </si>
  <si>
    <t>1.2.1.G2080.1901</t>
  </si>
  <si>
    <t xml:space="preserve">   301   PRESIDENCIA</t>
  </si>
  <si>
    <t>Presidencia,representación y conducción</t>
  </si>
  <si>
    <t>1.2.1.P834.1902</t>
  </si>
  <si>
    <t xml:space="preserve">   302   SECRETARIA GENERAL DEL STJ</t>
  </si>
  <si>
    <t xml:space="preserve">Instrumentación de las sesiones del Pleno del STJ, así como ejecución de las determinaciones del mismo. Revisión y remisión de comunicados tanto a órganos jurisdiccionales como administrativos. Distribución de asuntos provenientes de todo el Estado. </t>
  </si>
  <si>
    <t>1.2.1.G1090.1903</t>
  </si>
  <si>
    <t xml:space="preserve">   303   DIRECCIÓN DE ADMINISTRACIÓN</t>
  </si>
  <si>
    <t>Administrar recursos  financieros y presupuestales</t>
  </si>
  <si>
    <t>1.2.1.G1094.1904</t>
  </si>
  <si>
    <t xml:space="preserve">   304   CONTRALORIA</t>
  </si>
  <si>
    <t>Verificación y evaluación del cumplimiento de las normas de funcionamiento administrativo.</t>
  </si>
  <si>
    <t>1.2.1.P835.1905</t>
  </si>
  <si>
    <t xml:space="preserve">   305   DIRECCIÓN DE OFICIALIAS COMUNES DE PARTES Y CENTRAL DE ACTUARIOS</t>
  </si>
  <si>
    <t>Distribución de escritos iniciales y promociones de término, así como atención de diligencias de notificación y ejecución.</t>
  </si>
  <si>
    <t>1.2.1.G1091.1906</t>
  </si>
  <si>
    <t xml:space="preserve">   306   DIRECCIÓN DE SERVICIOS DE APOYO</t>
  </si>
  <si>
    <t>Provisión oportuna de recursos materiales, de infraestructura, de bienes y servicios.</t>
  </si>
  <si>
    <t>1.2.1.G2081.1907</t>
  </si>
  <si>
    <t xml:space="preserve">   307   CONSEJO DEL PODER JUDICIAL</t>
  </si>
  <si>
    <t>Administración y vigilancia del componente jurisdiccional y administrativo.</t>
  </si>
  <si>
    <t>1.2.1.P836.1908</t>
  </si>
  <si>
    <t xml:space="preserve">   308   MAGISTRATURA</t>
  </si>
  <si>
    <t>Resolución de controversias conforme a los plazos legales aplicables a  cada materia.</t>
  </si>
  <si>
    <t>1.2.1.P837.1909</t>
  </si>
  <si>
    <t xml:space="preserve">   309   JUZGADOS DE PARTIDO</t>
  </si>
  <si>
    <t>Resolución  de controversias  conforme a los plazos legales aplicables a cada materia.</t>
  </si>
  <si>
    <t>1.2.1.P838.1910</t>
  </si>
  <si>
    <t xml:space="preserve">   310   JUZGADOS MENORES</t>
  </si>
  <si>
    <t>1.2.1.P839.1911</t>
  </si>
  <si>
    <t xml:space="preserve">   311   CENTRO ESTATAL DE JUSTICIA ALTERNATIVA</t>
  </si>
  <si>
    <t>Presentar el servicio de mediación - conciliación con calidad, oportunidad y respeto a los derechos fundamentales.</t>
  </si>
  <si>
    <t>1.2.1.P840.1912</t>
  </si>
  <si>
    <t xml:space="preserve">   312   JUZGADOS DE ORALIDAD PENAL</t>
  </si>
  <si>
    <t>Atención de audiencias y resolución de controversias conforme a los plazos legales aplicables.</t>
  </si>
  <si>
    <t>1.2.1.P841.1913</t>
  </si>
  <si>
    <t xml:space="preserve">   313 JUZGADOS DE ORALIDAD FAMILIAR</t>
  </si>
  <si>
    <t>1.2.1.P2916.1913</t>
  </si>
  <si>
    <t>1.2.1.P842.1914</t>
  </si>
  <si>
    <t xml:space="preserve">   314 JUZGADO DE EJECUCIÓN DE SANCIONES PENALES</t>
  </si>
  <si>
    <t>Atención de audiencias con peritos calificados para personas vulnerables.</t>
  </si>
  <si>
    <t>1.2.1.P843.1915</t>
  </si>
  <si>
    <t xml:space="preserve">   315 JUZGADOS PARA ADOLESCENTES</t>
  </si>
  <si>
    <t>Resolución de controversias conforme a los plazos legales aplicables.</t>
  </si>
  <si>
    <t>1.2.1.G1092.1916</t>
  </si>
  <si>
    <t xml:space="preserve">   316 VISITADURIA JUDICIAL</t>
  </si>
  <si>
    <t>Visitas de revisión a áreas jurisdiccionales.</t>
  </si>
  <si>
    <t>1.2.1.G1093.1917</t>
  </si>
  <si>
    <t xml:space="preserve">   317 ESCUELA DE ESTUDIOS E INVESTIGACIÓN JUDICIAL</t>
  </si>
  <si>
    <t>Programas de capacitación, elaborados, desarrollados y concluidos.</t>
  </si>
  <si>
    <t>1.2.1.G1096.1918</t>
  </si>
  <si>
    <t xml:space="preserve">   318 DIRECCIÓN DE TECNOLOGIAS DE INFORMACIÓN Y TELECOMUNICACIONES</t>
  </si>
  <si>
    <t>Requerimientos de soporte técnico y desarrollo de software.</t>
  </si>
  <si>
    <t>1.2.1.G1097.1919</t>
  </si>
  <si>
    <t xml:space="preserve">   319 DIRECCIÓN DE ARCHIVO GENERAL</t>
  </si>
  <si>
    <t>Recepción, clasificación, organización, resguardo de archivo judicial.</t>
  </si>
  <si>
    <t>1.2.1.G2082.1920</t>
  </si>
  <si>
    <t xml:space="preserve">   320 DIRECCIÓN DE ASUNTOS JURIDICOS</t>
  </si>
  <si>
    <t>Asesoria juridica y representación legal.</t>
  </si>
  <si>
    <t>1.2.1.G2083.1921</t>
  </si>
  <si>
    <t xml:space="preserve">   321 COORDINACIÓN DE PLANEACIÓN Y ESTADISTICA</t>
  </si>
  <si>
    <t>Procesos de planeación y seguimiento de estadistica judicial.</t>
  </si>
  <si>
    <t>1.2.1.G1098.1922</t>
  </si>
  <si>
    <t xml:space="preserve">   322 DIRECCIÓN DE SEGURIDAD INSTITUCIONAL</t>
  </si>
  <si>
    <t>Seguridad de la personas y del patrimonio del Poder Judicial.</t>
  </si>
  <si>
    <t>1.2.1.G2084.1923</t>
  </si>
  <si>
    <t>323 COORDINACIÓN DE COMUNICACIÓN SOCIAL</t>
  </si>
  <si>
    <t>Informar objetiva y oportunamente a la sociedad sobre el quehacer judicial.</t>
  </si>
  <si>
    <t>1.2.1.G1099.1924</t>
  </si>
  <si>
    <t xml:space="preserve">   324 UNIDAD DE ACCESO A LA INFORMACIÓN PÚBLICA</t>
  </si>
  <si>
    <t>Cumplir con las obligaciones de acceso a la información. Cumplir con las obligaciones de protección de datos personales.</t>
  </si>
  <si>
    <t>1.2.1.G1100.1925</t>
  </si>
  <si>
    <t xml:space="preserve">   325 COMITÉ DE IGUALDAD DE GENERO Y D.H.</t>
  </si>
  <si>
    <t>Diseñar e implementar estratégicas orientadas a perspectiva de género.</t>
  </si>
  <si>
    <t>1.2.1.P2034.1926</t>
  </si>
  <si>
    <t xml:space="preserve">    326 JUZGADOS DE ORALIDAD MERCANTIL</t>
  </si>
  <si>
    <t>Atención de audiencias y resolición de controversias conforme a los plazos legales aplicables.</t>
  </si>
  <si>
    <t>1.2.1.G1111.1927</t>
  </si>
  <si>
    <t xml:space="preserve">    327 COORDINACIÓN GENERAL DEL SISTEMA DE GESTIÓN ORAL</t>
  </si>
  <si>
    <t>Gestión de sistemas orales.</t>
  </si>
  <si>
    <t>1.2.1.P2875.1928</t>
  </si>
  <si>
    <t xml:space="preserve">    328 JUZGADOS DEL SISTEMA DE JUSTICIA LABORAL</t>
  </si>
  <si>
    <t>Resolución controversias materia Laboral</t>
  </si>
  <si>
    <t xml:space="preserve">Descripcion </t>
  </si>
  <si>
    <t xml:space="preserve">Nivel </t>
  </si>
  <si>
    <t>Plazas</t>
  </si>
  <si>
    <t>Percepcion Ordinaria Bruta (Unitaria)</t>
  </si>
  <si>
    <t>Mensual</t>
  </si>
  <si>
    <t>TOTAL</t>
  </si>
  <si>
    <t xml:space="preserve">   313 JUZGADOS DE ORALIDAD FAMILIAR-PERITOS</t>
  </si>
  <si>
    <t>Atención de audiencias y seguimiento a la ejecución de sanciones derivadas de un proceso penal.</t>
  </si>
  <si>
    <t xml:space="preserve">       3413 SERVICIOS FINANCIEROS FA</t>
  </si>
  <si>
    <t xml:space="preserve">       3942 DEVOLUCION 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</si>
</sst>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8" fillId="0" borderId="0"/>
    <xf numFmtId="43" fontId="19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4" fontId="20" fillId="33" borderId="11" xfId="0" applyNumberFormat="1" applyFont="1" applyFill="1" applyBorder="1"/>
    <xf numFmtId="0" fontId="20" fillId="0" borderId="12" xfId="0" applyFont="1" applyFill="1" applyBorder="1"/>
    <xf numFmtId="4" fontId="20" fillId="0" borderId="12" xfId="0" applyNumberFormat="1" applyFont="1" applyFill="1" applyBorder="1"/>
    <xf numFmtId="0" fontId="21" fillId="0" borderId="12" xfId="0" applyFont="1" applyFill="1" applyBorder="1"/>
    <xf numFmtId="4" fontId="21" fillId="0" borderId="12" xfId="0" applyNumberFormat="1" applyFont="1" applyFill="1" applyBorder="1"/>
    <xf numFmtId="0" fontId="21" fillId="0" borderId="10" xfId="0" applyFont="1" applyFill="1" applyBorder="1"/>
    <xf numFmtId="4" fontId="21" fillId="0" borderId="10" xfId="0" applyNumberFormat="1" applyFont="1" applyFill="1" applyBorder="1"/>
    <xf numFmtId="0" fontId="21" fillId="0" borderId="0" xfId="0" applyFont="1"/>
    <xf numFmtId="49" fontId="22" fillId="33" borderId="11" xfId="0" applyNumberFormat="1" applyFont="1" applyFill="1" applyBorder="1" applyAlignment="1">
      <alignment horizontal="left"/>
    </xf>
    <xf numFmtId="49" fontId="22" fillId="33" borderId="19" xfId="0" applyNumberFormat="1" applyFont="1" applyFill="1" applyBorder="1" applyAlignment="1">
      <alignment horizontal="center"/>
    </xf>
    <xf numFmtId="0" fontId="20" fillId="33" borderId="11" xfId="0" applyFont="1" applyFill="1" applyBorder="1"/>
    <xf numFmtId="49" fontId="22" fillId="33" borderId="11" xfId="44" applyNumberFormat="1" applyFont="1" applyFill="1" applyBorder="1" applyAlignment="1">
      <alignment horizontal="left"/>
    </xf>
    <xf numFmtId="164" fontId="20" fillId="33" borderId="11" xfId="0" applyNumberFormat="1" applyFont="1" applyFill="1" applyBorder="1"/>
    <xf numFmtId="43" fontId="20" fillId="33" borderId="11" xfId="1" applyFont="1" applyFill="1" applyBorder="1"/>
    <xf numFmtId="43" fontId="21" fillId="0" borderId="0" xfId="1" applyFont="1"/>
    <xf numFmtId="43" fontId="21" fillId="0" borderId="0" xfId="0" applyNumberFormat="1" applyFont="1"/>
    <xf numFmtId="49" fontId="21" fillId="0" borderId="12" xfId="0" applyNumberFormat="1" applyFont="1" applyFill="1" applyBorder="1" applyAlignment="1">
      <alignment horizontal="left"/>
    </xf>
    <xf numFmtId="164" fontId="21" fillId="0" borderId="12" xfId="0" applyNumberFormat="1" applyFont="1" applyFill="1" applyBorder="1"/>
    <xf numFmtId="164" fontId="21" fillId="0" borderId="0" xfId="0" applyNumberFormat="1" applyFont="1"/>
    <xf numFmtId="0" fontId="21" fillId="0" borderId="10" xfId="0" applyFont="1" applyBorder="1"/>
    <xf numFmtId="0" fontId="21" fillId="0" borderId="0" xfId="0" applyFont="1" applyBorder="1"/>
    <xf numFmtId="49" fontId="23" fillId="0" borderId="0" xfId="45" applyNumberFormat="1" applyFont="1" applyFill="1" applyBorder="1" applyAlignment="1">
      <alignment horizontal="left"/>
    </xf>
    <xf numFmtId="0" fontId="21" fillId="0" borderId="22" xfId="0" applyFont="1" applyBorder="1"/>
    <xf numFmtId="164" fontId="21" fillId="0" borderId="18" xfId="0" applyNumberFormat="1" applyFont="1" applyFill="1" applyBorder="1"/>
    <xf numFmtId="0" fontId="21" fillId="0" borderId="12" xfId="0" applyFont="1" applyBorder="1"/>
    <xf numFmtId="164" fontId="21" fillId="0" borderId="14" xfId="0" applyNumberFormat="1" applyFont="1" applyFill="1" applyBorder="1"/>
    <xf numFmtId="164" fontId="21" fillId="0" borderId="16" xfId="0" applyNumberFormat="1" applyFont="1" applyFill="1" applyBorder="1"/>
    <xf numFmtId="4" fontId="21" fillId="0" borderId="0" xfId="0" applyNumberFormat="1" applyFont="1" applyFill="1" applyBorder="1"/>
    <xf numFmtId="0" fontId="21" fillId="0" borderId="13" xfId="0" applyFont="1" applyBorder="1"/>
    <xf numFmtId="4" fontId="21" fillId="0" borderId="21" xfId="0" applyNumberFormat="1" applyFont="1" applyFill="1" applyBorder="1"/>
    <xf numFmtId="49" fontId="22" fillId="33" borderId="20" xfId="0" applyNumberFormat="1" applyFont="1" applyFill="1" applyBorder="1" applyAlignment="1">
      <alignment horizontal="left"/>
    </xf>
    <xf numFmtId="49" fontId="22" fillId="33" borderId="11" xfId="0" applyNumberFormat="1" applyFont="1" applyFill="1" applyBorder="1" applyAlignment="1">
      <alignment horizontal="center"/>
    </xf>
    <xf numFmtId="49" fontId="20" fillId="33" borderId="11" xfId="0" applyNumberFormat="1" applyFont="1" applyFill="1" applyBorder="1" applyAlignment="1">
      <alignment horizontal="left"/>
    </xf>
    <xf numFmtId="164" fontId="21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left"/>
    </xf>
    <xf numFmtId="0" fontId="21" fillId="0" borderId="17" xfId="0" applyFont="1" applyBorder="1"/>
    <xf numFmtId="0" fontId="21" fillId="0" borderId="18" xfId="0" applyFont="1" applyBorder="1"/>
    <xf numFmtId="0" fontId="20" fillId="0" borderId="13" xfId="0" applyFont="1" applyBorder="1"/>
    <xf numFmtId="0" fontId="21" fillId="0" borderId="14" xfId="0" applyFont="1" applyBorder="1"/>
    <xf numFmtId="0" fontId="20" fillId="0" borderId="13" xfId="0" applyFont="1" applyFill="1" applyBorder="1"/>
    <xf numFmtId="0" fontId="21" fillId="0" borderId="14" xfId="0" applyFont="1" applyFill="1" applyBorder="1"/>
    <xf numFmtId="0" fontId="21" fillId="0" borderId="0" xfId="0" applyFont="1" applyBorder="1" applyAlignment="1">
      <alignment horizontal="left" vertical="top" wrapText="1"/>
    </xf>
    <xf numFmtId="0" fontId="20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165" fontId="24" fillId="33" borderId="11" xfId="0" applyNumberFormat="1" applyFont="1" applyFill="1" applyBorder="1" applyAlignment="1">
      <alignment horizontal="center" vertical="center"/>
    </xf>
    <xf numFmtId="43" fontId="22" fillId="33" borderId="11" xfId="1" applyFont="1" applyFill="1" applyBorder="1" applyAlignment="1">
      <alignment horizontal="center" vertical="center" wrapText="1"/>
    </xf>
    <xf numFmtId="2" fontId="21" fillId="0" borderId="12" xfId="1" applyNumberFormat="1" applyFont="1" applyFill="1" applyBorder="1"/>
    <xf numFmtId="2" fontId="21" fillId="0" borderId="10" xfId="1" applyNumberFormat="1" applyFont="1" applyFill="1" applyBorder="1"/>
    <xf numFmtId="2" fontId="21" fillId="0" borderId="23" xfId="1" applyNumberFormat="1" applyFont="1" applyFill="1" applyBorder="1"/>
    <xf numFmtId="2" fontId="21" fillId="0" borderId="12" xfId="0" applyNumberFormat="1" applyFont="1" applyFill="1" applyBorder="1"/>
    <xf numFmtId="2" fontId="21" fillId="0" borderId="10" xfId="0" applyNumberFormat="1" applyFont="1" applyFill="1" applyBorder="1"/>
    <xf numFmtId="0" fontId="23" fillId="0" borderId="24" xfId="0" applyFont="1" applyFill="1" applyBorder="1" applyAlignment="1">
      <alignment vertical="center"/>
    </xf>
    <xf numFmtId="0" fontId="23" fillId="0" borderId="24" xfId="0" applyFont="1" applyBorder="1" applyAlignment="1">
      <alignment horizontal="center"/>
    </xf>
    <xf numFmtId="44" fontId="25" fillId="0" borderId="24" xfId="2" applyFont="1" applyFill="1" applyBorder="1"/>
    <xf numFmtId="0" fontId="23" fillId="0" borderId="25" xfId="0" applyFont="1" applyFill="1" applyBorder="1" applyAlignment="1">
      <alignment vertical="center"/>
    </xf>
    <xf numFmtId="0" fontId="23" fillId="0" borderId="25" xfId="0" applyFont="1" applyBorder="1" applyAlignment="1">
      <alignment horizontal="center"/>
    </xf>
    <xf numFmtId="44" fontId="25" fillId="0" borderId="25" xfId="2" applyFont="1" applyFill="1" applyBorder="1"/>
    <xf numFmtId="0" fontId="23" fillId="0" borderId="25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3" fillId="0" borderId="26" xfId="0" applyFont="1" applyFill="1" applyBorder="1" applyAlignment="1">
      <alignment vertical="center"/>
    </xf>
    <xf numFmtId="44" fontId="25" fillId="0" borderId="26" xfId="2" applyFont="1" applyFill="1" applyBorder="1"/>
    <xf numFmtId="0" fontId="21" fillId="0" borderId="26" xfId="0" applyFont="1" applyBorder="1" applyAlignment="1">
      <alignment horizont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15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</cellXfs>
  <cellStyles count="48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Millares 2" xfId="47"/>
    <cellStyle name="Moneda" xfId="2" builtinId="4"/>
    <cellStyle name="Neutral" xfId="10" builtinId="28" customBuiltin="1"/>
    <cellStyle name="Normal" xfId="0" builtinId="0"/>
    <cellStyle name="Normal 2" xfId="45"/>
    <cellStyle name="Normal 2 2" xfId="44"/>
    <cellStyle name="Normal 3" xfId="46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ian.morales\Downloads\Informaci&#243;nTabula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orrecta"/>
    </sheetNames>
    <sheetDataSet>
      <sheetData sheetId="0"/>
      <sheetData sheetId="1">
        <row r="3">
          <cell r="B3" t="str">
            <v>Auxiliar Administrativo</v>
          </cell>
          <cell r="C3" t="str">
            <v>001</v>
          </cell>
          <cell r="D3">
            <v>31</v>
          </cell>
        </row>
        <row r="4">
          <cell r="B4" t="str">
            <v>Intendente</v>
          </cell>
          <cell r="C4" t="str">
            <v>001</v>
          </cell>
          <cell r="D4">
            <v>183</v>
          </cell>
        </row>
        <row r="5">
          <cell r="B5" t="str">
            <v>Jardinero</v>
          </cell>
          <cell r="C5" t="str">
            <v>001</v>
          </cell>
          <cell r="D5">
            <v>4</v>
          </cell>
        </row>
        <row r="6">
          <cell r="B6" t="str">
            <v>Vigilante y/o Velador</v>
          </cell>
          <cell r="C6" t="str">
            <v>001</v>
          </cell>
          <cell r="D6">
            <v>29</v>
          </cell>
        </row>
        <row r="7">
          <cell r="B7" t="str">
            <v>Coordinador Técnico</v>
          </cell>
          <cell r="C7" t="str">
            <v>002</v>
          </cell>
          <cell r="D7">
            <v>4</v>
          </cell>
        </row>
        <row r="8">
          <cell r="B8" t="str">
            <v>Oficial Judicial A</v>
          </cell>
          <cell r="C8" t="str">
            <v>002</v>
          </cell>
          <cell r="D8">
            <v>68</v>
          </cell>
        </row>
        <row r="9">
          <cell r="B9" t="str">
            <v>Oficial Judicial B</v>
          </cell>
          <cell r="C9" t="str">
            <v>002</v>
          </cell>
          <cell r="D9">
            <v>1222</v>
          </cell>
        </row>
        <row r="10">
          <cell r="B10" t="str">
            <v>Oficial Judicial A</v>
          </cell>
          <cell r="C10" t="str">
            <v>002</v>
          </cell>
          <cell r="D10">
            <v>7</v>
          </cell>
        </row>
        <row r="11">
          <cell r="B11" t="str">
            <v>Auxiliar de Atención al Público</v>
          </cell>
          <cell r="C11" t="str">
            <v>003</v>
          </cell>
          <cell r="D11">
            <v>13</v>
          </cell>
        </row>
        <row r="12">
          <cell r="B12" t="str">
            <v>Auxiliar de Causa</v>
          </cell>
          <cell r="C12" t="str">
            <v>003</v>
          </cell>
          <cell r="D12">
            <v>9</v>
          </cell>
        </row>
        <row r="13">
          <cell r="B13" t="str">
            <v>Operador de Sala</v>
          </cell>
          <cell r="C13" t="str">
            <v>003</v>
          </cell>
          <cell r="D13">
            <v>35</v>
          </cell>
        </row>
        <row r="14">
          <cell r="B14" t="str">
            <v>Notificador</v>
          </cell>
          <cell r="C14" t="str">
            <v>003</v>
          </cell>
          <cell r="D14">
            <v>9</v>
          </cell>
        </row>
        <row r="15">
          <cell r="B15" t="str">
            <v>Auxiliar de Sala</v>
          </cell>
          <cell r="C15" t="str">
            <v>003</v>
          </cell>
          <cell r="D15">
            <v>16</v>
          </cell>
        </row>
        <row r="16">
          <cell r="B16" t="str">
            <v>Especialista Técnico</v>
          </cell>
          <cell r="C16" t="str">
            <v>003</v>
          </cell>
          <cell r="D16">
            <v>4</v>
          </cell>
        </row>
        <row r="17">
          <cell r="B17" t="str">
            <v>Primer Oficial Judicial de Sala</v>
          </cell>
          <cell r="C17" t="str">
            <v>003</v>
          </cell>
          <cell r="D17">
            <v>21</v>
          </cell>
        </row>
        <row r="18">
          <cell r="B18" t="str">
            <v>Primer Oficial Judicial de Juzgado</v>
          </cell>
          <cell r="C18" t="str">
            <v>003</v>
          </cell>
          <cell r="D18">
            <v>94</v>
          </cell>
        </row>
        <row r="19">
          <cell r="B19" t="str">
            <v>Primer Oficial Judicial</v>
          </cell>
          <cell r="C19" t="str">
            <v>003</v>
          </cell>
          <cell r="D19">
            <v>142</v>
          </cell>
        </row>
        <row r="20">
          <cell r="B20" t="str">
            <v>Supervisor de análisis</v>
          </cell>
          <cell r="C20" t="str">
            <v>004</v>
          </cell>
          <cell r="D20">
            <v>20</v>
          </cell>
        </row>
        <row r="21">
          <cell r="B21" t="str">
            <v>Especialista Tecnico Administrativo</v>
          </cell>
          <cell r="C21" t="str">
            <v>004</v>
          </cell>
          <cell r="D21">
            <v>45</v>
          </cell>
        </row>
        <row r="22">
          <cell r="B22" t="str">
            <v>Especialista Técnico en Mediación</v>
          </cell>
          <cell r="C22" t="str">
            <v>004</v>
          </cell>
          <cell r="D22">
            <v>8</v>
          </cell>
        </row>
        <row r="23">
          <cell r="B23" t="str">
            <v>Jefe de Unidad C</v>
          </cell>
          <cell r="C23" t="str">
            <v>005</v>
          </cell>
          <cell r="D23">
            <v>11</v>
          </cell>
        </row>
        <row r="24">
          <cell r="B24" t="str">
            <v>Jefe de Departamento C</v>
          </cell>
          <cell r="C24" t="str">
            <v>006</v>
          </cell>
          <cell r="D24">
            <v>12</v>
          </cell>
        </row>
        <row r="25">
          <cell r="B25" t="str">
            <v>Oficial de Partes</v>
          </cell>
          <cell r="C25" t="str">
            <v>006</v>
          </cell>
          <cell r="D25">
            <v>1</v>
          </cell>
        </row>
        <row r="26">
          <cell r="B26" t="str">
            <v>Jefe de atención al público</v>
          </cell>
          <cell r="C26" t="str">
            <v>007</v>
          </cell>
          <cell r="D26">
            <v>11</v>
          </cell>
        </row>
        <row r="27">
          <cell r="B27" t="str">
            <v>Gestor Sede Mercantil</v>
          </cell>
          <cell r="C27" t="str">
            <v>007</v>
          </cell>
          <cell r="D27">
            <v>1</v>
          </cell>
        </row>
        <row r="28">
          <cell r="B28" t="str">
            <v>Jefe de Departamento B</v>
          </cell>
          <cell r="C28" t="str">
            <v>007</v>
          </cell>
          <cell r="D28">
            <v>17</v>
          </cell>
        </row>
        <row r="29">
          <cell r="B29" t="str">
            <v>Auxiliar Técnico de Procesos</v>
          </cell>
          <cell r="C29" t="str">
            <v>007</v>
          </cell>
          <cell r="D29">
            <v>2</v>
          </cell>
        </row>
        <row r="30">
          <cell r="B30" t="str">
            <v>Srio. de Acuerdos de Juzgado Menor</v>
          </cell>
          <cell r="C30" t="str">
            <v>007</v>
          </cell>
          <cell r="D30">
            <v>51</v>
          </cell>
        </row>
        <row r="31">
          <cell r="B31" t="str">
            <v>Perito de Oralidad Familiar</v>
          </cell>
          <cell r="C31" t="str">
            <v>007</v>
          </cell>
          <cell r="D31">
            <v>20</v>
          </cell>
        </row>
        <row r="32">
          <cell r="B32" t="str">
            <v>Analista de Proyectos</v>
          </cell>
          <cell r="C32" t="str">
            <v>008</v>
          </cell>
          <cell r="D32">
            <v>7</v>
          </cell>
        </row>
        <row r="33">
          <cell r="B33" t="str">
            <v>Jefe de Unidad de Causas</v>
          </cell>
          <cell r="C33" t="str">
            <v>009</v>
          </cell>
          <cell r="D33">
            <v>2</v>
          </cell>
        </row>
        <row r="34">
          <cell r="B34" t="str">
            <v>Encargado de Sala</v>
          </cell>
          <cell r="C34" t="str">
            <v>009</v>
          </cell>
          <cell r="D34">
            <v>35</v>
          </cell>
        </row>
        <row r="35">
          <cell r="B35" t="str">
            <v>Analista Informático</v>
          </cell>
          <cell r="C35" t="str">
            <v>009</v>
          </cell>
          <cell r="D35">
            <v>1</v>
          </cell>
        </row>
        <row r="36">
          <cell r="B36" t="str">
            <v>Jefe de Oficialía Común de Partes  Oficina Central</v>
          </cell>
          <cell r="C36" t="str">
            <v>009</v>
          </cell>
          <cell r="D36">
            <v>5</v>
          </cell>
        </row>
        <row r="37">
          <cell r="B37" t="str">
            <v>Jefe de Departamento A</v>
          </cell>
          <cell r="C37" t="str">
            <v>009</v>
          </cell>
          <cell r="D37">
            <v>34</v>
          </cell>
        </row>
        <row r="38">
          <cell r="B38" t="str">
            <v>Supervisor de Actuarios</v>
          </cell>
          <cell r="C38" t="str">
            <v>009</v>
          </cell>
          <cell r="D38">
            <v>5</v>
          </cell>
        </row>
        <row r="39">
          <cell r="B39" t="str">
            <v>Juez Menor L</v>
          </cell>
          <cell r="C39" t="str">
            <v>009</v>
          </cell>
          <cell r="D39">
            <v>1</v>
          </cell>
        </row>
        <row r="40">
          <cell r="B40" t="str">
            <v>Secretario de Juzgado</v>
          </cell>
          <cell r="C40" t="str">
            <v>009</v>
          </cell>
          <cell r="D40">
            <v>240</v>
          </cell>
        </row>
        <row r="41">
          <cell r="B41" t="str">
            <v>Secretario de Juzgado de Ejecución</v>
          </cell>
          <cell r="C41" t="str">
            <v>009</v>
          </cell>
          <cell r="D41">
            <v>1</v>
          </cell>
        </row>
        <row r="42">
          <cell r="B42" t="str">
            <v>Secretario de Juzgado Menor</v>
          </cell>
          <cell r="C42" t="str">
            <v>07T</v>
          </cell>
          <cell r="D42">
            <v>8</v>
          </cell>
        </row>
        <row r="43">
          <cell r="B43" t="str">
            <v>Actuario</v>
          </cell>
          <cell r="C43" t="str">
            <v>07T</v>
          </cell>
          <cell r="D43">
            <v>274</v>
          </cell>
        </row>
        <row r="44">
          <cell r="B44" t="str">
            <v>Coordinador Administrativo B</v>
          </cell>
          <cell r="C44" t="str">
            <v>100</v>
          </cell>
          <cell r="D44">
            <v>27</v>
          </cell>
        </row>
        <row r="45">
          <cell r="B45" t="str">
            <v>Gestor Sede</v>
          </cell>
          <cell r="C45" t="str">
            <v>100</v>
          </cell>
          <cell r="D45">
            <v>2</v>
          </cell>
        </row>
        <row r="46">
          <cell r="B46" t="str">
            <v>Gestor  Regional</v>
          </cell>
          <cell r="C46" t="str">
            <v>100</v>
          </cell>
          <cell r="D46">
            <v>2</v>
          </cell>
        </row>
        <row r="47">
          <cell r="B47" t="str">
            <v>Jefe de Unidad</v>
          </cell>
          <cell r="C47" t="str">
            <v>100</v>
          </cell>
          <cell r="D47">
            <v>2</v>
          </cell>
        </row>
        <row r="48">
          <cell r="B48" t="str">
            <v>Juez Menor T</v>
          </cell>
          <cell r="C48" t="str">
            <v>100</v>
          </cell>
          <cell r="D48">
            <v>21</v>
          </cell>
        </row>
        <row r="49">
          <cell r="B49" t="str">
            <v>Mediador y Conciliador</v>
          </cell>
          <cell r="C49" t="str">
            <v>100</v>
          </cell>
          <cell r="D49">
            <v>67</v>
          </cell>
        </row>
        <row r="50">
          <cell r="B50" t="str">
            <v>Coordinador Administrativo A</v>
          </cell>
          <cell r="C50" t="str">
            <v>110</v>
          </cell>
          <cell r="D50">
            <v>18</v>
          </cell>
        </row>
        <row r="51">
          <cell r="B51" t="str">
            <v>Infomático</v>
          </cell>
          <cell r="C51" t="str">
            <v>110</v>
          </cell>
          <cell r="D51">
            <v>1</v>
          </cell>
        </row>
        <row r="52">
          <cell r="B52" t="str">
            <v>Director de Servicios y Soporte a Zonas</v>
          </cell>
          <cell r="C52" t="str">
            <v>110</v>
          </cell>
          <cell r="D52">
            <v>1</v>
          </cell>
        </row>
        <row r="53">
          <cell r="B53" t="str">
            <v>Visitador</v>
          </cell>
          <cell r="C53" t="str">
            <v>110</v>
          </cell>
          <cell r="D53">
            <v>5</v>
          </cell>
        </row>
        <row r="54">
          <cell r="B54" t="str">
            <v>Secretario de juzgado de impugnación</v>
          </cell>
          <cell r="C54" t="str">
            <v>110</v>
          </cell>
          <cell r="D54">
            <v>4</v>
          </cell>
        </row>
        <row r="55">
          <cell r="B55" t="str">
            <v>Jefe de Actuarios y Oficialía</v>
          </cell>
          <cell r="C55" t="str">
            <v>110</v>
          </cell>
          <cell r="D55">
            <v>9</v>
          </cell>
        </row>
        <row r="56">
          <cell r="B56" t="str">
            <v>Comisionado</v>
          </cell>
          <cell r="C56" t="str">
            <v>110</v>
          </cell>
          <cell r="D56">
            <v>4</v>
          </cell>
        </row>
        <row r="57">
          <cell r="B57" t="str">
            <v>Secretario de Sala</v>
          </cell>
          <cell r="C57" t="str">
            <v>120</v>
          </cell>
          <cell r="D57">
            <v>81</v>
          </cell>
        </row>
        <row r="58">
          <cell r="B58" t="str">
            <v>Jefe de Unidad de Causa y Gestión</v>
          </cell>
          <cell r="C58" t="str">
            <v>120</v>
          </cell>
          <cell r="D58">
            <v>17</v>
          </cell>
        </row>
        <row r="59">
          <cell r="B59" t="str">
            <v>Sub-Director del Archivo General</v>
          </cell>
          <cell r="C59" t="str">
            <v>120</v>
          </cell>
          <cell r="D59">
            <v>1</v>
          </cell>
        </row>
        <row r="60">
          <cell r="B60" t="str">
            <v>Secretario Ejecutivo</v>
          </cell>
          <cell r="C60" t="str">
            <v>120</v>
          </cell>
          <cell r="D60">
            <v>13</v>
          </cell>
        </row>
        <row r="61">
          <cell r="B61" t="str">
            <v>Jefe de Procesos Informáticos del sistema G.O.</v>
          </cell>
          <cell r="C61" t="str">
            <v>120</v>
          </cell>
          <cell r="D61">
            <v>1</v>
          </cell>
        </row>
        <row r="62">
          <cell r="B62" t="str">
            <v>Secretario del Instituto de Formación</v>
          </cell>
          <cell r="C62" t="str">
            <v>120</v>
          </cell>
          <cell r="D62">
            <v>1</v>
          </cell>
        </row>
        <row r="63">
          <cell r="B63" t="str">
            <v>Coordinador de Proyectos Estrategicos</v>
          </cell>
          <cell r="C63" t="str">
            <v>120</v>
          </cell>
          <cell r="D63">
            <v>1</v>
          </cell>
        </row>
        <row r="64">
          <cell r="B64" t="str">
            <v>Director de Desarrollo de Software</v>
          </cell>
          <cell r="C64" t="str">
            <v>120</v>
          </cell>
          <cell r="D64">
            <v>1</v>
          </cell>
        </row>
        <row r="65">
          <cell r="B65" t="str">
            <v>Sub-Director de Apoyo Técnico Administrativo</v>
          </cell>
          <cell r="C65" t="str">
            <v>120</v>
          </cell>
          <cell r="D65">
            <v>1</v>
          </cell>
        </row>
        <row r="66">
          <cell r="B66" t="str">
            <v>Director de Oficialía y Actuarios</v>
          </cell>
          <cell r="C66" t="str">
            <v>120</v>
          </cell>
          <cell r="D66">
            <v>5</v>
          </cell>
        </row>
        <row r="67">
          <cell r="B67" t="str">
            <v>Secretario Proyectista de Resoluciones de Procedim</v>
          </cell>
          <cell r="C67" t="str">
            <v>120</v>
          </cell>
          <cell r="D67">
            <v>2</v>
          </cell>
        </row>
        <row r="68">
          <cell r="B68" t="str">
            <v>Secretario Comité Técnico de evaluación</v>
          </cell>
          <cell r="C68" t="str">
            <v>120</v>
          </cell>
          <cell r="D68">
            <v>1</v>
          </cell>
        </row>
        <row r="69">
          <cell r="B69" t="str">
            <v>Juez Menor</v>
          </cell>
          <cell r="C69" t="str">
            <v>120</v>
          </cell>
          <cell r="D69">
            <v>49</v>
          </cell>
        </row>
        <row r="70">
          <cell r="B70" t="str">
            <v>Sub-director del Centro Estatal de Mediación</v>
          </cell>
          <cell r="C70" t="str">
            <v>120</v>
          </cell>
          <cell r="D70">
            <v>11</v>
          </cell>
        </row>
        <row r="71">
          <cell r="B71" t="str">
            <v>Sub-Director de Servicios Generales</v>
          </cell>
          <cell r="C71" t="str">
            <v>130</v>
          </cell>
          <cell r="D71">
            <v>1</v>
          </cell>
        </row>
        <row r="72">
          <cell r="B72" t="str">
            <v>Sub-Director de Adquisiciones</v>
          </cell>
          <cell r="C72" t="str">
            <v>130</v>
          </cell>
          <cell r="D72">
            <v>1</v>
          </cell>
        </row>
        <row r="73">
          <cell r="B73" t="str">
            <v>Sub-Director de Construcción y Supervisión de Obra</v>
          </cell>
          <cell r="C73" t="str">
            <v>130</v>
          </cell>
          <cell r="D73">
            <v>1</v>
          </cell>
        </row>
        <row r="74">
          <cell r="B74" t="str">
            <v>Sub-Director de Sistemas Administrativos</v>
          </cell>
          <cell r="C74" t="str">
            <v>130</v>
          </cell>
          <cell r="D74">
            <v>1</v>
          </cell>
        </row>
        <row r="75">
          <cell r="B75" t="str">
            <v>Sub-Director de Nómina y Recursos Humanos</v>
          </cell>
          <cell r="C75" t="str">
            <v>130</v>
          </cell>
          <cell r="D75">
            <v>1</v>
          </cell>
        </row>
        <row r="76">
          <cell r="B76" t="str">
            <v>Sub-Director de Presupuesto</v>
          </cell>
          <cell r="C76" t="str">
            <v>130</v>
          </cell>
          <cell r="D76">
            <v>1</v>
          </cell>
        </row>
        <row r="77">
          <cell r="B77" t="str">
            <v>Sub-Director de Control Patrimonial</v>
          </cell>
          <cell r="C77" t="str">
            <v>130</v>
          </cell>
          <cell r="D77">
            <v>1</v>
          </cell>
        </row>
        <row r="78">
          <cell r="B78" t="str">
            <v>Sub-Director del Fondo Auxiliar</v>
          </cell>
          <cell r="C78" t="str">
            <v>130</v>
          </cell>
          <cell r="D78">
            <v>1</v>
          </cell>
        </row>
        <row r="79">
          <cell r="B79" t="str">
            <v>Sub-Director de Proyectos y Mantenimiento a Inmueb</v>
          </cell>
          <cell r="C79" t="str">
            <v>130</v>
          </cell>
          <cell r="D79">
            <v>1</v>
          </cell>
        </row>
        <row r="80">
          <cell r="B80" t="str">
            <v>Coordinador de Planeación</v>
          </cell>
          <cell r="C80" t="str">
            <v>130</v>
          </cell>
          <cell r="D80">
            <v>1</v>
          </cell>
        </row>
        <row r="81">
          <cell r="B81" t="str">
            <v>Coordinador de Estadística</v>
          </cell>
          <cell r="C81" t="str">
            <v>130</v>
          </cell>
          <cell r="D81">
            <v>1</v>
          </cell>
        </row>
        <row r="82">
          <cell r="B82" t="str">
            <v>Director de Auditoria</v>
          </cell>
          <cell r="C82" t="str">
            <v>130</v>
          </cell>
          <cell r="D82">
            <v>1</v>
          </cell>
        </row>
        <row r="83">
          <cell r="B83" t="str">
            <v>Secretario Particular Presidencia</v>
          </cell>
          <cell r="C83" t="str">
            <v>140</v>
          </cell>
          <cell r="D83">
            <v>1</v>
          </cell>
        </row>
        <row r="84">
          <cell r="B84" t="str">
            <v>Coordinador  implementación Juzgados Oralidad Penal</v>
          </cell>
          <cell r="C84" t="str">
            <v>150</v>
          </cell>
          <cell r="D84">
            <v>1</v>
          </cell>
        </row>
        <row r="85">
          <cell r="B85" t="str">
            <v>Juez de Partido</v>
          </cell>
          <cell r="C85" t="str">
            <v>150</v>
          </cell>
          <cell r="D85">
            <v>80</v>
          </cell>
        </row>
        <row r="86">
          <cell r="B86" t="str">
            <v>Director de Asuntos Jurídicos del Poder Judicial</v>
          </cell>
          <cell r="C86" t="str">
            <v>150</v>
          </cell>
          <cell r="D86">
            <v>1</v>
          </cell>
        </row>
        <row r="87">
          <cell r="B87" t="str">
            <v>Director del Instituto de Formación</v>
          </cell>
          <cell r="C87" t="str">
            <v>150</v>
          </cell>
          <cell r="D87">
            <v>2</v>
          </cell>
        </row>
        <row r="88">
          <cell r="B88" t="str">
            <v>Juez de Oralidad Penal</v>
          </cell>
          <cell r="C88" t="str">
            <v>150</v>
          </cell>
          <cell r="D88">
            <v>60</v>
          </cell>
        </row>
        <row r="89">
          <cell r="B89" t="str">
            <v>Juez de ejecución</v>
          </cell>
          <cell r="C89" t="str">
            <v>150</v>
          </cell>
          <cell r="D89">
            <v>1</v>
          </cell>
        </row>
        <row r="90">
          <cell r="B90" t="str">
            <v>Juez de adolescentes</v>
          </cell>
          <cell r="C90" t="str">
            <v>150</v>
          </cell>
          <cell r="D90">
            <v>12</v>
          </cell>
        </row>
        <row r="91">
          <cell r="B91" t="str">
            <v>Visitador</v>
          </cell>
          <cell r="C91" t="str">
            <v>150</v>
          </cell>
          <cell r="D91">
            <v>1</v>
          </cell>
        </row>
        <row r="92">
          <cell r="B92" t="str">
            <v>Director de Gestión en Oralidad</v>
          </cell>
          <cell r="C92" t="str">
            <v>150</v>
          </cell>
          <cell r="D92">
            <v>1</v>
          </cell>
        </row>
        <row r="93">
          <cell r="B93" t="str">
            <v>Juez de Ejecución Oral</v>
          </cell>
          <cell r="C93" t="str">
            <v>150</v>
          </cell>
          <cell r="D93">
            <v>9</v>
          </cell>
        </row>
        <row r="94">
          <cell r="B94" t="str">
            <v>Coordinador del Sistema de Justicia Penal</v>
          </cell>
          <cell r="C94" t="str">
            <v>150</v>
          </cell>
          <cell r="D94">
            <v>1</v>
          </cell>
        </row>
        <row r="95">
          <cell r="B95" t="str">
            <v>Juez de Oralidad Familiar</v>
          </cell>
          <cell r="C95" t="str">
            <v>150</v>
          </cell>
          <cell r="D95">
            <v>43</v>
          </cell>
        </row>
        <row r="96">
          <cell r="B96" t="str">
            <v>Juez de Oralidad Mercantil</v>
          </cell>
          <cell r="C96" t="str">
            <v>150</v>
          </cell>
          <cell r="D96">
            <v>6</v>
          </cell>
        </row>
        <row r="97">
          <cell r="B97" t="str">
            <v>Director de Tecnologías de Información</v>
          </cell>
          <cell r="C97" t="str">
            <v>150</v>
          </cell>
          <cell r="D97">
            <v>1</v>
          </cell>
        </row>
        <row r="98">
          <cell r="B98" t="str">
            <v>Sub-Director de Contabilidad y Finanzas</v>
          </cell>
          <cell r="C98" t="str">
            <v>150</v>
          </cell>
          <cell r="D98">
            <v>1</v>
          </cell>
        </row>
        <row r="99">
          <cell r="B99" t="str">
            <v>Director del Centro de Justicia Alternativa</v>
          </cell>
          <cell r="C99" t="str">
            <v>150</v>
          </cell>
          <cell r="D99">
            <v>1</v>
          </cell>
        </row>
        <row r="100">
          <cell r="B100" t="str">
            <v>Contralor</v>
          </cell>
          <cell r="C100" t="str">
            <v>160</v>
          </cell>
          <cell r="D100">
            <v>1</v>
          </cell>
        </row>
        <row r="101">
          <cell r="B101" t="str">
            <v>Coordinador de Seguridad Institucional</v>
          </cell>
          <cell r="C101" t="str">
            <v>160</v>
          </cell>
          <cell r="D101">
            <v>1</v>
          </cell>
        </row>
        <row r="102">
          <cell r="B102" t="str">
            <v>Director de Servicios de Apoyo</v>
          </cell>
          <cell r="C102" t="str">
            <v>160</v>
          </cell>
          <cell r="D102">
            <v>1</v>
          </cell>
        </row>
        <row r="103">
          <cell r="B103" t="str">
            <v>Coordinador para Implementación de Juzgados de Ora</v>
          </cell>
          <cell r="C103" t="str">
            <v>160</v>
          </cell>
          <cell r="D103">
            <v>1</v>
          </cell>
        </row>
        <row r="104">
          <cell r="B104" t="str">
            <v>Juez de Impugnación</v>
          </cell>
          <cell r="C104" t="str">
            <v>170</v>
          </cell>
          <cell r="D104">
            <v>2</v>
          </cell>
        </row>
        <row r="105">
          <cell r="B105" t="str">
            <v>Director de Administración</v>
          </cell>
          <cell r="C105" t="str">
            <v>170</v>
          </cell>
          <cell r="D105">
            <v>1</v>
          </cell>
        </row>
        <row r="106">
          <cell r="B106" t="str">
            <v>Secretario Gral. del Supremo Tribunal de Justicia</v>
          </cell>
          <cell r="C106" t="str">
            <v>180</v>
          </cell>
          <cell r="D106">
            <v>1</v>
          </cell>
        </row>
        <row r="107">
          <cell r="B107" t="str">
            <v>Secretario Gral. del Consejo</v>
          </cell>
          <cell r="C107" t="str">
            <v>180</v>
          </cell>
          <cell r="D107">
            <v>1</v>
          </cell>
        </row>
        <row r="108">
          <cell r="B108" t="str">
            <v>Magistrado Consejero</v>
          </cell>
          <cell r="C108" t="str">
            <v>200</v>
          </cell>
          <cell r="D108">
            <v>4</v>
          </cell>
        </row>
        <row r="109">
          <cell r="B109" t="str">
            <v>Magistrado del Supremo Tribunal de Justicia</v>
          </cell>
          <cell r="C109" t="str">
            <v>200</v>
          </cell>
          <cell r="D109">
            <v>21</v>
          </cell>
        </row>
        <row r="110">
          <cell r="B110" t="str">
            <v>Presidente del Supremo Tribunal de Justicia</v>
          </cell>
          <cell r="C110" t="str">
            <v>210</v>
          </cell>
          <cell r="D1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"/>
  <sheetViews>
    <sheetView tabSelected="1" view="pageBreakPreview" topLeftCell="A291" zoomScaleNormal="100" zoomScaleSheetLayoutView="100" workbookViewId="0">
      <selection activeCell="D322" sqref="D322"/>
    </sheetView>
  </sheetViews>
  <sheetFormatPr baseColWidth="10" defaultRowHeight="15" x14ac:dyDescent="0.25"/>
  <cols>
    <col min="1" max="1" width="46.140625" customWidth="1"/>
    <col min="2" max="2" width="26.5703125" customWidth="1"/>
    <col min="3" max="3" width="11.5703125" bestFit="1" customWidth="1"/>
    <col min="4" max="4" width="12.85546875" bestFit="1" customWidth="1"/>
    <col min="5" max="5" width="13.85546875" bestFit="1" customWidth="1"/>
  </cols>
  <sheetData>
    <row r="1" spans="1:5" x14ac:dyDescent="0.25">
      <c r="A1" s="73" t="s">
        <v>141</v>
      </c>
      <c r="B1" s="74"/>
      <c r="C1" s="9"/>
      <c r="D1" s="9"/>
      <c r="E1" s="9"/>
    </row>
    <row r="2" spans="1:5" x14ac:dyDescent="0.25">
      <c r="A2" s="75" t="s">
        <v>142</v>
      </c>
      <c r="B2" s="76"/>
      <c r="C2" s="9"/>
      <c r="D2" s="9"/>
      <c r="E2" s="9"/>
    </row>
    <row r="3" spans="1:5" x14ac:dyDescent="0.25">
      <c r="A3" s="77" t="s">
        <v>143</v>
      </c>
      <c r="B3" s="78"/>
      <c r="C3" s="9"/>
      <c r="D3" s="9"/>
      <c r="E3" s="9"/>
    </row>
    <row r="4" spans="1:5" x14ac:dyDescent="0.25">
      <c r="A4" s="10" t="s">
        <v>0</v>
      </c>
      <c r="B4" s="11" t="s">
        <v>144</v>
      </c>
      <c r="C4" s="9"/>
      <c r="D4" s="9"/>
      <c r="E4" s="9"/>
    </row>
    <row r="5" spans="1:5" x14ac:dyDescent="0.25">
      <c r="A5" s="12" t="s">
        <v>2</v>
      </c>
      <c r="B5" s="2">
        <f>B6+B36+B59+B117+B123+B140+B143</f>
        <v>1799040417</v>
      </c>
      <c r="C5" s="9"/>
      <c r="D5" s="9"/>
      <c r="E5" s="9"/>
    </row>
    <row r="6" spans="1:5" x14ac:dyDescent="0.25">
      <c r="A6" s="3" t="s">
        <v>3</v>
      </c>
      <c r="B6" s="4">
        <f>+B7+B9+B13+B20+B25+B31+B33</f>
        <v>1430053982</v>
      </c>
      <c r="C6" s="9"/>
      <c r="D6" s="9"/>
      <c r="E6" s="9"/>
    </row>
    <row r="7" spans="1:5" x14ac:dyDescent="0.25">
      <c r="A7" s="5" t="s">
        <v>4</v>
      </c>
      <c r="B7" s="6">
        <f>SUM(B8)</f>
        <v>324771213</v>
      </c>
      <c r="C7" s="9"/>
      <c r="D7" s="9"/>
      <c r="E7" s="9"/>
    </row>
    <row r="8" spans="1:5" x14ac:dyDescent="0.25">
      <c r="A8" s="5" t="s">
        <v>5</v>
      </c>
      <c r="B8" s="6">
        <v>324771213</v>
      </c>
      <c r="C8" s="9"/>
      <c r="D8" s="9"/>
      <c r="E8" s="9"/>
    </row>
    <row r="9" spans="1:5" x14ac:dyDescent="0.25">
      <c r="A9" s="5" t="s">
        <v>6</v>
      </c>
      <c r="B9" s="6">
        <f>SUM(B10:B12)</f>
        <v>30193287</v>
      </c>
      <c r="C9" s="9"/>
      <c r="D9" s="9"/>
      <c r="E9" s="9"/>
    </row>
    <row r="10" spans="1:5" x14ac:dyDescent="0.25">
      <c r="A10" s="5" t="s">
        <v>7</v>
      </c>
      <c r="B10" s="6">
        <v>7431492</v>
      </c>
      <c r="C10" s="9"/>
      <c r="D10" s="9"/>
      <c r="E10" s="9"/>
    </row>
    <row r="11" spans="1:5" x14ac:dyDescent="0.25">
      <c r="A11" s="5" t="s">
        <v>8</v>
      </c>
      <c r="B11" s="6">
        <v>325920</v>
      </c>
      <c r="C11" s="9"/>
      <c r="D11" s="9"/>
      <c r="E11" s="9"/>
    </row>
    <row r="12" spans="1:5" x14ac:dyDescent="0.25">
      <c r="A12" s="5" t="s">
        <v>9</v>
      </c>
      <c r="B12" s="6">
        <v>22435875</v>
      </c>
      <c r="C12" s="9"/>
      <c r="D12" s="9"/>
      <c r="E12" s="9"/>
    </row>
    <row r="13" spans="1:5" x14ac:dyDescent="0.25">
      <c r="A13" s="5" t="s">
        <v>10</v>
      </c>
      <c r="B13" s="6">
        <f>SUM(B14:B19)</f>
        <v>454940497</v>
      </c>
      <c r="C13" s="9"/>
      <c r="D13" s="9"/>
      <c r="E13" s="9"/>
    </row>
    <row r="14" spans="1:5" x14ac:dyDescent="0.25">
      <c r="A14" s="5" t="s">
        <v>11</v>
      </c>
      <c r="B14" s="6">
        <v>2625000</v>
      </c>
      <c r="C14" s="9"/>
      <c r="D14" s="9"/>
      <c r="E14" s="9"/>
    </row>
    <row r="15" spans="1:5" x14ac:dyDescent="0.25">
      <c r="A15" s="5" t="s">
        <v>12</v>
      </c>
      <c r="B15" s="6">
        <v>27387691</v>
      </c>
      <c r="C15" s="9"/>
      <c r="D15" s="9"/>
      <c r="E15" s="9"/>
    </row>
    <row r="16" spans="1:5" x14ac:dyDescent="0.25">
      <c r="A16" s="5" t="s">
        <v>13</v>
      </c>
      <c r="B16" s="6">
        <v>123244075</v>
      </c>
      <c r="C16" s="9"/>
      <c r="D16" s="9"/>
      <c r="E16" s="9"/>
    </row>
    <row r="17" spans="1:5" x14ac:dyDescent="0.25">
      <c r="A17" s="5" t="s">
        <v>14</v>
      </c>
      <c r="B17" s="6">
        <v>4862028</v>
      </c>
      <c r="C17" s="9"/>
      <c r="D17" s="9"/>
      <c r="E17" s="9"/>
    </row>
    <row r="18" spans="1:5" x14ac:dyDescent="0.25">
      <c r="A18" s="5" t="s">
        <v>15</v>
      </c>
      <c r="B18" s="6">
        <v>68875922</v>
      </c>
      <c r="C18" s="9"/>
      <c r="D18" s="9"/>
      <c r="E18" s="9"/>
    </row>
    <row r="19" spans="1:5" x14ac:dyDescent="0.25">
      <c r="A19" s="5" t="s">
        <v>16</v>
      </c>
      <c r="B19" s="6">
        <v>227945781</v>
      </c>
      <c r="C19" s="9"/>
      <c r="D19" s="9"/>
      <c r="E19" s="9"/>
    </row>
    <row r="20" spans="1:5" x14ac:dyDescent="0.25">
      <c r="A20" s="5" t="s">
        <v>17</v>
      </c>
      <c r="B20" s="6">
        <f>SUM(B21:B24)</f>
        <v>111139495</v>
      </c>
      <c r="C20" s="9"/>
      <c r="D20" s="9"/>
      <c r="E20" s="9"/>
    </row>
    <row r="21" spans="1:5" x14ac:dyDescent="0.25">
      <c r="A21" s="5" t="s">
        <v>18</v>
      </c>
      <c r="B21" s="6">
        <v>31316887</v>
      </c>
      <c r="C21" s="9"/>
      <c r="D21" s="9"/>
      <c r="E21" s="9"/>
    </row>
    <row r="22" spans="1:5" x14ac:dyDescent="0.25">
      <c r="A22" s="5" t="s">
        <v>19</v>
      </c>
      <c r="B22" s="6">
        <v>76500580</v>
      </c>
      <c r="C22" s="9"/>
      <c r="D22" s="9"/>
      <c r="E22" s="9"/>
    </row>
    <row r="23" spans="1:5" x14ac:dyDescent="0.25">
      <c r="A23" s="5" t="s">
        <v>20</v>
      </c>
      <c r="B23" s="6">
        <v>722028</v>
      </c>
      <c r="C23" s="9"/>
      <c r="D23" s="9"/>
      <c r="E23" s="9"/>
    </row>
    <row r="24" spans="1:5" x14ac:dyDescent="0.25">
      <c r="A24" s="5" t="s">
        <v>21</v>
      </c>
      <c r="B24" s="6">
        <v>2600000</v>
      </c>
      <c r="C24" s="9"/>
      <c r="D24" s="9"/>
      <c r="E24" s="9"/>
    </row>
    <row r="25" spans="1:5" x14ac:dyDescent="0.25">
      <c r="A25" s="5" t="s">
        <v>22</v>
      </c>
      <c r="B25" s="6">
        <f>SUM(B26:B30)</f>
        <v>398360807</v>
      </c>
      <c r="C25" s="9"/>
      <c r="D25" s="9"/>
      <c r="E25" s="9"/>
    </row>
    <row r="26" spans="1:5" x14ac:dyDescent="0.25">
      <c r="A26" s="5" t="s">
        <v>23</v>
      </c>
      <c r="B26" s="6">
        <v>9159624</v>
      </c>
      <c r="C26" s="9"/>
      <c r="D26" s="9"/>
      <c r="E26" s="9"/>
    </row>
    <row r="27" spans="1:5" x14ac:dyDescent="0.25">
      <c r="A27" s="5" t="s">
        <v>24</v>
      </c>
      <c r="B27" s="6">
        <v>2438497</v>
      </c>
      <c r="C27" s="9"/>
      <c r="D27" s="9"/>
      <c r="E27" s="9"/>
    </row>
    <row r="28" spans="1:5" x14ac:dyDescent="0.25">
      <c r="A28" s="5" t="s">
        <v>25</v>
      </c>
      <c r="B28" s="6">
        <v>239162634</v>
      </c>
      <c r="C28" s="9"/>
      <c r="D28" s="9"/>
      <c r="E28" s="9"/>
    </row>
    <row r="29" spans="1:5" x14ac:dyDescent="0.25">
      <c r="A29" s="5" t="s">
        <v>26</v>
      </c>
      <c r="B29" s="6">
        <v>138890296</v>
      </c>
      <c r="C29" s="9"/>
      <c r="D29" s="9"/>
      <c r="E29" s="9"/>
    </row>
    <row r="30" spans="1:5" x14ac:dyDescent="0.25">
      <c r="A30" s="5" t="s">
        <v>27</v>
      </c>
      <c r="B30" s="6">
        <v>8709756</v>
      </c>
      <c r="C30" s="9"/>
      <c r="D30" s="9"/>
      <c r="E30" s="9"/>
    </row>
    <row r="31" spans="1:5" x14ac:dyDescent="0.25">
      <c r="A31" s="5" t="s">
        <v>28</v>
      </c>
      <c r="B31" s="6">
        <f>SUM(B32)</f>
        <v>93216148</v>
      </c>
      <c r="C31" s="9"/>
      <c r="D31" s="9"/>
      <c r="E31" s="9"/>
    </row>
    <row r="32" spans="1:5" x14ac:dyDescent="0.25">
      <c r="A32" s="5" t="s">
        <v>29</v>
      </c>
      <c r="B32" s="6">
        <v>93216148</v>
      </c>
      <c r="C32" s="9"/>
      <c r="D32" s="9"/>
      <c r="E32" s="9"/>
    </row>
    <row r="33" spans="1:5" x14ac:dyDescent="0.25">
      <c r="A33" s="5" t="s">
        <v>30</v>
      </c>
      <c r="B33" s="6">
        <f>SUM(B34:B35)</f>
        <v>17432535</v>
      </c>
      <c r="C33" s="9"/>
      <c r="D33" s="9"/>
      <c r="E33" s="9"/>
    </row>
    <row r="34" spans="1:5" x14ac:dyDescent="0.25">
      <c r="A34" s="5" t="s">
        <v>31</v>
      </c>
      <c r="B34" s="6">
        <v>1000000</v>
      </c>
      <c r="C34" s="9"/>
      <c r="D34" s="9"/>
      <c r="E34" s="9"/>
    </row>
    <row r="35" spans="1:5" x14ac:dyDescent="0.25">
      <c r="A35" s="5" t="s">
        <v>32</v>
      </c>
      <c r="B35" s="6">
        <v>16432535</v>
      </c>
      <c r="C35" s="9"/>
      <c r="D35" s="9"/>
      <c r="E35" s="9"/>
    </row>
    <row r="36" spans="1:5" x14ac:dyDescent="0.25">
      <c r="A36" s="3" t="s">
        <v>33</v>
      </c>
      <c r="B36" s="4">
        <f>B37+B43+B45+B48+B51+B53+B56</f>
        <v>77401080</v>
      </c>
      <c r="C36" s="9"/>
      <c r="D36" s="9"/>
      <c r="E36" s="9"/>
    </row>
    <row r="37" spans="1:5" x14ac:dyDescent="0.25">
      <c r="A37" s="5" t="s">
        <v>34</v>
      </c>
      <c r="B37" s="6">
        <f>SUM(B38:B42)</f>
        <v>38095925</v>
      </c>
      <c r="C37" s="9"/>
      <c r="D37" s="9"/>
      <c r="E37" s="9"/>
    </row>
    <row r="38" spans="1:5" x14ac:dyDescent="0.25">
      <c r="A38" s="5" t="s">
        <v>35</v>
      </c>
      <c r="B38" s="6">
        <v>6501215</v>
      </c>
      <c r="C38" s="9"/>
      <c r="D38" s="9"/>
      <c r="E38" s="9"/>
    </row>
    <row r="39" spans="1:5" x14ac:dyDescent="0.25">
      <c r="A39" s="5" t="s">
        <v>36</v>
      </c>
      <c r="B39" s="6">
        <v>9224958</v>
      </c>
      <c r="C39" s="9"/>
      <c r="D39" s="9"/>
      <c r="E39" s="9"/>
    </row>
    <row r="40" spans="1:5" x14ac:dyDescent="0.25">
      <c r="A40" s="5" t="s">
        <v>37</v>
      </c>
      <c r="B40" s="6">
        <v>17913432</v>
      </c>
      <c r="C40" s="9"/>
      <c r="D40" s="9"/>
      <c r="E40" s="9"/>
    </row>
    <row r="41" spans="1:5" x14ac:dyDescent="0.25">
      <c r="A41" s="5" t="s">
        <v>38</v>
      </c>
      <c r="B41" s="6">
        <v>1275125</v>
      </c>
      <c r="C41" s="9"/>
      <c r="D41" s="9"/>
      <c r="E41" s="9"/>
    </row>
    <row r="42" spans="1:5" x14ac:dyDescent="0.25">
      <c r="A42" s="5" t="s">
        <v>39</v>
      </c>
      <c r="B42" s="6">
        <v>3181195</v>
      </c>
      <c r="C42" s="9"/>
      <c r="D42" s="9"/>
      <c r="E42" s="9"/>
    </row>
    <row r="43" spans="1:5" x14ac:dyDescent="0.25">
      <c r="A43" s="5" t="s">
        <v>40</v>
      </c>
      <c r="B43" s="6">
        <f>SUM(B44)</f>
        <v>8580068</v>
      </c>
      <c r="C43" s="9"/>
      <c r="D43" s="9"/>
      <c r="E43" s="9"/>
    </row>
    <row r="44" spans="1:5" x14ac:dyDescent="0.25">
      <c r="A44" s="5" t="s">
        <v>41</v>
      </c>
      <c r="B44" s="6">
        <v>8580068</v>
      </c>
      <c r="C44" s="9"/>
      <c r="D44" s="9"/>
      <c r="E44" s="9"/>
    </row>
    <row r="45" spans="1:5" x14ac:dyDescent="0.25">
      <c r="A45" s="5" t="s">
        <v>42</v>
      </c>
      <c r="B45" s="6">
        <f>SUM(B46:B47)</f>
        <v>3022273</v>
      </c>
      <c r="C45" s="9"/>
      <c r="D45" s="9"/>
      <c r="E45" s="9"/>
    </row>
    <row r="46" spans="1:5" x14ac:dyDescent="0.25">
      <c r="A46" s="5" t="s">
        <v>43</v>
      </c>
      <c r="B46" s="6">
        <v>646467</v>
      </c>
      <c r="C46" s="9"/>
      <c r="D46" s="9"/>
      <c r="E46" s="9"/>
    </row>
    <row r="47" spans="1:5" x14ac:dyDescent="0.25">
      <c r="A47" s="5" t="s">
        <v>44</v>
      </c>
      <c r="B47" s="6">
        <v>2375806</v>
      </c>
      <c r="C47" s="9"/>
      <c r="D47" s="9"/>
      <c r="E47" s="9"/>
    </row>
    <row r="48" spans="1:5" x14ac:dyDescent="0.25">
      <c r="A48" s="5" t="s">
        <v>45</v>
      </c>
      <c r="B48" s="6">
        <f>SUM(B49:B50)</f>
        <v>104000</v>
      </c>
      <c r="C48" s="9"/>
      <c r="D48" s="9"/>
      <c r="E48" s="9"/>
    </row>
    <row r="49" spans="1:5" x14ac:dyDescent="0.25">
      <c r="A49" s="5" t="s">
        <v>46</v>
      </c>
      <c r="B49" s="6">
        <v>84000</v>
      </c>
      <c r="C49" s="9"/>
      <c r="D49" s="9"/>
      <c r="E49" s="9"/>
    </row>
    <row r="50" spans="1:5" x14ac:dyDescent="0.25">
      <c r="A50" s="5" t="s">
        <v>47</v>
      </c>
      <c r="B50" s="6">
        <v>20000</v>
      </c>
      <c r="C50" s="9"/>
      <c r="D50" s="9"/>
      <c r="E50" s="9"/>
    </row>
    <row r="51" spans="1:5" x14ac:dyDescent="0.25">
      <c r="A51" s="5" t="s">
        <v>48</v>
      </c>
      <c r="B51" s="6">
        <f>SUM(B52)</f>
        <v>23025200</v>
      </c>
      <c r="C51" s="9"/>
      <c r="D51" s="9"/>
      <c r="E51" s="9"/>
    </row>
    <row r="52" spans="1:5" x14ac:dyDescent="0.25">
      <c r="A52" s="5" t="s">
        <v>49</v>
      </c>
      <c r="B52" s="6">
        <v>23025200</v>
      </c>
      <c r="C52" s="9"/>
      <c r="D52" s="9"/>
      <c r="E52" s="9"/>
    </row>
    <row r="53" spans="1:5" x14ac:dyDescent="0.25">
      <c r="A53" s="5" t="s">
        <v>50</v>
      </c>
      <c r="B53" s="6">
        <f>SUM(B54:B55)</f>
        <v>2136250</v>
      </c>
      <c r="C53" s="9"/>
      <c r="D53" s="9"/>
      <c r="E53" s="9"/>
    </row>
    <row r="54" spans="1:5" x14ac:dyDescent="0.25">
      <c r="A54" s="5" t="s">
        <v>51</v>
      </c>
      <c r="B54" s="6">
        <v>1901250</v>
      </c>
      <c r="C54" s="9"/>
      <c r="D54" s="9"/>
      <c r="E54" s="9"/>
    </row>
    <row r="55" spans="1:5" x14ac:dyDescent="0.25">
      <c r="A55" s="5" t="s">
        <v>52</v>
      </c>
      <c r="B55" s="6">
        <v>235000</v>
      </c>
      <c r="C55" s="9"/>
      <c r="D55" s="9"/>
      <c r="E55" s="9"/>
    </row>
    <row r="56" spans="1:5" x14ac:dyDescent="0.25">
      <c r="A56" s="5" t="s">
        <v>53</v>
      </c>
      <c r="B56" s="6">
        <f>SUM(B57:B58)</f>
        <v>2437364</v>
      </c>
      <c r="C56" s="9"/>
      <c r="D56" s="9"/>
      <c r="E56" s="9"/>
    </row>
    <row r="57" spans="1:5" x14ac:dyDescent="0.25">
      <c r="A57" s="5" t="s">
        <v>54</v>
      </c>
      <c r="B57" s="6">
        <v>200000</v>
      </c>
      <c r="C57" s="9"/>
      <c r="D57" s="9"/>
      <c r="E57" s="9"/>
    </row>
    <row r="58" spans="1:5" x14ac:dyDescent="0.25">
      <c r="A58" s="5" t="s">
        <v>55</v>
      </c>
      <c r="B58" s="6">
        <v>2237364</v>
      </c>
      <c r="C58" s="9"/>
      <c r="D58" s="9"/>
      <c r="E58" s="9"/>
    </row>
    <row r="59" spans="1:5" x14ac:dyDescent="0.25">
      <c r="A59" s="3" t="s">
        <v>56</v>
      </c>
      <c r="B59" s="4">
        <f>B60+B68+B73+B81+B86+B94+B97+B103+B109</f>
        <v>227075737</v>
      </c>
      <c r="C59" s="9"/>
      <c r="D59" s="9"/>
      <c r="E59" s="9"/>
    </row>
    <row r="60" spans="1:5" x14ac:dyDescent="0.25">
      <c r="A60" s="5" t="s">
        <v>57</v>
      </c>
      <c r="B60" s="6">
        <f>SUM(B61:B67)</f>
        <v>39149440</v>
      </c>
      <c r="C60" s="9"/>
      <c r="D60" s="9"/>
      <c r="E60" s="9"/>
    </row>
    <row r="61" spans="1:5" x14ac:dyDescent="0.25">
      <c r="A61" s="5" t="s">
        <v>58</v>
      </c>
      <c r="B61" s="6">
        <v>14700000</v>
      </c>
      <c r="C61" s="9"/>
      <c r="D61" s="9"/>
      <c r="E61" s="9"/>
    </row>
    <row r="62" spans="1:5" x14ac:dyDescent="0.25">
      <c r="A62" s="5" t="s">
        <v>59</v>
      </c>
      <c r="B62" s="6">
        <v>2173000</v>
      </c>
      <c r="C62" s="9"/>
      <c r="D62" s="9"/>
      <c r="E62" s="9"/>
    </row>
    <row r="63" spans="1:5" x14ac:dyDescent="0.25">
      <c r="A63" s="5" t="s">
        <v>60</v>
      </c>
      <c r="B63" s="6">
        <v>3163040</v>
      </c>
      <c r="C63" s="9"/>
      <c r="D63" s="9"/>
      <c r="E63" s="9"/>
    </row>
    <row r="64" spans="1:5" x14ac:dyDescent="0.25">
      <c r="A64" s="5" t="s">
        <v>61</v>
      </c>
      <c r="B64" s="6">
        <v>3100000</v>
      </c>
      <c r="C64" s="9"/>
      <c r="D64" s="9"/>
      <c r="E64" s="9"/>
    </row>
    <row r="65" spans="1:5" x14ac:dyDescent="0.25">
      <c r="A65" s="5" t="s">
        <v>62</v>
      </c>
      <c r="B65" s="6">
        <v>20000</v>
      </c>
      <c r="C65" s="9"/>
      <c r="D65" s="9"/>
      <c r="E65" s="9"/>
    </row>
    <row r="66" spans="1:5" x14ac:dyDescent="0.25">
      <c r="A66" s="5" t="s">
        <v>63</v>
      </c>
      <c r="B66" s="6">
        <v>11770400</v>
      </c>
      <c r="C66" s="9"/>
      <c r="D66" s="9"/>
      <c r="E66" s="9"/>
    </row>
    <row r="67" spans="1:5" x14ac:dyDescent="0.25">
      <c r="A67" s="5" t="s">
        <v>64</v>
      </c>
      <c r="B67" s="6">
        <v>4223000</v>
      </c>
      <c r="C67" s="9"/>
      <c r="D67" s="9"/>
      <c r="E67" s="9"/>
    </row>
    <row r="68" spans="1:5" x14ac:dyDescent="0.25">
      <c r="A68" s="5" t="s">
        <v>65</v>
      </c>
      <c r="B68" s="6">
        <f>SUM(B69:B72)</f>
        <v>17972129</v>
      </c>
      <c r="C68" s="9"/>
      <c r="D68" s="9"/>
      <c r="E68" s="9"/>
    </row>
    <row r="69" spans="1:5" x14ac:dyDescent="0.25">
      <c r="A69" s="5" t="s">
        <v>66</v>
      </c>
      <c r="B69" s="6">
        <v>4064649</v>
      </c>
      <c r="C69" s="9"/>
      <c r="D69" s="9"/>
      <c r="E69" s="9"/>
    </row>
    <row r="70" spans="1:5" x14ac:dyDescent="0.25">
      <c r="A70" s="5" t="s">
        <v>67</v>
      </c>
      <c r="B70" s="6">
        <v>10070000</v>
      </c>
      <c r="C70" s="9"/>
      <c r="D70" s="9"/>
      <c r="E70" s="9"/>
    </row>
    <row r="71" spans="1:5" x14ac:dyDescent="0.25">
      <c r="A71" s="5" t="s">
        <v>68</v>
      </c>
      <c r="B71" s="6">
        <v>2837480</v>
      </c>
      <c r="C71" s="9"/>
      <c r="D71" s="9"/>
      <c r="E71" s="9"/>
    </row>
    <row r="72" spans="1:5" x14ac:dyDescent="0.25">
      <c r="A72" s="5" t="s">
        <v>69</v>
      </c>
      <c r="B72" s="6">
        <v>1000000</v>
      </c>
      <c r="C72" s="9"/>
      <c r="D72" s="9"/>
      <c r="E72" s="9"/>
    </row>
    <row r="73" spans="1:5" x14ac:dyDescent="0.25">
      <c r="A73" s="5" t="s">
        <v>70</v>
      </c>
      <c r="B73" s="6">
        <f>SUM(B74:B80)</f>
        <v>47327088</v>
      </c>
      <c r="C73" s="9"/>
      <c r="D73" s="9"/>
      <c r="E73" s="9"/>
    </row>
    <row r="74" spans="1:5" x14ac:dyDescent="0.25">
      <c r="A74" s="5" t="s">
        <v>71</v>
      </c>
      <c r="B74" s="6">
        <v>6917588</v>
      </c>
      <c r="C74" s="9"/>
      <c r="D74" s="9"/>
      <c r="E74" s="9"/>
    </row>
    <row r="75" spans="1:5" x14ac:dyDescent="0.25">
      <c r="A75" s="5" t="s">
        <v>72</v>
      </c>
      <c r="B75" s="6">
        <v>500000</v>
      </c>
      <c r="C75" s="9"/>
      <c r="D75" s="9"/>
      <c r="E75" s="9"/>
    </row>
    <row r="76" spans="1:5" x14ac:dyDescent="0.25">
      <c r="A76" s="5" t="s">
        <v>73</v>
      </c>
      <c r="B76" s="6">
        <v>600000</v>
      </c>
      <c r="C76" s="9"/>
      <c r="D76" s="9"/>
      <c r="E76" s="9"/>
    </row>
    <row r="77" spans="1:5" x14ac:dyDescent="0.25">
      <c r="A77" s="5" t="s">
        <v>74</v>
      </c>
      <c r="B77" s="6">
        <v>8771500</v>
      </c>
      <c r="C77" s="9"/>
      <c r="D77" s="9"/>
      <c r="E77" s="9"/>
    </row>
    <row r="78" spans="1:5" x14ac:dyDescent="0.25">
      <c r="A78" s="5" t="s">
        <v>75</v>
      </c>
      <c r="B78" s="6">
        <v>888000</v>
      </c>
      <c r="C78" s="9"/>
      <c r="D78" s="9"/>
      <c r="E78" s="9"/>
    </row>
    <row r="79" spans="1:5" x14ac:dyDescent="0.25">
      <c r="A79" s="5" t="s">
        <v>76</v>
      </c>
      <c r="B79" s="6">
        <v>29500000</v>
      </c>
      <c r="C79" s="9"/>
      <c r="D79" s="9"/>
      <c r="E79" s="9"/>
    </row>
    <row r="80" spans="1:5" x14ac:dyDescent="0.25">
      <c r="A80" s="5" t="s">
        <v>77</v>
      </c>
      <c r="B80" s="6">
        <v>150000</v>
      </c>
      <c r="C80" s="9"/>
      <c r="D80" s="9"/>
      <c r="E80" s="9"/>
    </row>
    <row r="81" spans="1:5" x14ac:dyDescent="0.25">
      <c r="A81" s="5" t="s">
        <v>78</v>
      </c>
      <c r="B81" s="6">
        <f>SUM(B82:B85)</f>
        <v>4709000</v>
      </c>
      <c r="C81" s="9"/>
      <c r="D81" s="9"/>
      <c r="E81" s="9"/>
    </row>
    <row r="82" spans="1:5" x14ac:dyDescent="0.25">
      <c r="A82" s="5" t="s">
        <v>79</v>
      </c>
      <c r="B82" s="6">
        <v>480000</v>
      </c>
      <c r="C82" s="9"/>
      <c r="D82" s="9"/>
      <c r="E82" s="9"/>
    </row>
    <row r="83" spans="1:5" x14ac:dyDescent="0.25">
      <c r="A83" s="5" t="s">
        <v>283</v>
      </c>
      <c r="B83" s="6">
        <v>319000</v>
      </c>
      <c r="C83" s="9"/>
      <c r="D83" s="9"/>
      <c r="E83" s="9"/>
    </row>
    <row r="84" spans="1:5" x14ac:dyDescent="0.25">
      <c r="A84" s="5" t="s">
        <v>80</v>
      </c>
      <c r="B84" s="6">
        <v>3700000</v>
      </c>
      <c r="C84" s="9"/>
      <c r="D84" s="9"/>
      <c r="E84" s="9"/>
    </row>
    <row r="85" spans="1:5" x14ac:dyDescent="0.25">
      <c r="A85" s="5" t="s">
        <v>81</v>
      </c>
      <c r="B85" s="6">
        <v>210000</v>
      </c>
      <c r="C85" s="9"/>
      <c r="D85" s="9"/>
      <c r="E85" s="9"/>
    </row>
    <row r="86" spans="1:5" x14ac:dyDescent="0.25">
      <c r="A86" s="5" t="s">
        <v>82</v>
      </c>
      <c r="B86" s="6">
        <f>SUM(B87:B93)</f>
        <v>68173591</v>
      </c>
      <c r="C86" s="9"/>
      <c r="D86" s="9"/>
      <c r="E86" s="9"/>
    </row>
    <row r="87" spans="1:5" x14ac:dyDescent="0.25">
      <c r="A87" s="5" t="s">
        <v>83</v>
      </c>
      <c r="B87" s="6">
        <v>13600000</v>
      </c>
      <c r="C87" s="9"/>
      <c r="D87" s="9"/>
      <c r="E87" s="9"/>
    </row>
    <row r="88" spans="1:5" x14ac:dyDescent="0.25">
      <c r="A88" s="5" t="s">
        <v>84</v>
      </c>
      <c r="B88" s="6">
        <v>762924</v>
      </c>
      <c r="C88" s="9"/>
      <c r="D88" s="9"/>
      <c r="E88" s="9"/>
    </row>
    <row r="89" spans="1:5" x14ac:dyDescent="0.25">
      <c r="A89" s="5" t="s">
        <v>85</v>
      </c>
      <c r="B89" s="6">
        <v>17233472</v>
      </c>
      <c r="C89" s="9"/>
      <c r="D89" s="9"/>
      <c r="E89" s="9"/>
    </row>
    <row r="90" spans="1:5" x14ac:dyDescent="0.25">
      <c r="A90" s="5" t="s">
        <v>86</v>
      </c>
      <c r="B90" s="6">
        <v>9500000</v>
      </c>
      <c r="C90" s="9"/>
      <c r="D90" s="9"/>
      <c r="E90" s="9"/>
    </row>
    <row r="91" spans="1:5" x14ac:dyDescent="0.25">
      <c r="A91" s="5" t="s">
        <v>87</v>
      </c>
      <c r="B91" s="6">
        <v>5850000</v>
      </c>
      <c r="C91" s="9"/>
      <c r="D91" s="9"/>
      <c r="E91" s="9"/>
    </row>
    <row r="92" spans="1:5" x14ac:dyDescent="0.25">
      <c r="A92" s="5" t="s">
        <v>88</v>
      </c>
      <c r="B92" s="6">
        <v>20000000</v>
      </c>
      <c r="C92" s="9"/>
      <c r="D92" s="9"/>
      <c r="E92" s="9"/>
    </row>
    <row r="93" spans="1:5" x14ac:dyDescent="0.25">
      <c r="A93" s="5" t="s">
        <v>89</v>
      </c>
      <c r="B93" s="6">
        <v>1227195</v>
      </c>
      <c r="C93" s="9"/>
      <c r="D93" s="9"/>
      <c r="E93" s="9"/>
    </row>
    <row r="94" spans="1:5" x14ac:dyDescent="0.25">
      <c r="A94" s="5" t="s">
        <v>90</v>
      </c>
      <c r="B94" s="6">
        <f>SUM(B95:B96)</f>
        <v>11360900</v>
      </c>
      <c r="C94" s="9"/>
      <c r="D94" s="9"/>
      <c r="E94" s="9"/>
    </row>
    <row r="95" spans="1:5" x14ac:dyDescent="0.25">
      <c r="A95" s="5" t="s">
        <v>91</v>
      </c>
      <c r="B95" s="6">
        <v>11110900</v>
      </c>
      <c r="C95" s="9"/>
      <c r="D95" s="9"/>
      <c r="E95" s="9"/>
    </row>
    <row r="96" spans="1:5" x14ac:dyDescent="0.25">
      <c r="A96" s="5" t="s">
        <v>92</v>
      </c>
      <c r="B96" s="6">
        <v>250000</v>
      </c>
      <c r="C96" s="9"/>
      <c r="D96" s="9"/>
      <c r="E96" s="9"/>
    </row>
    <row r="97" spans="1:5" x14ac:dyDescent="0.25">
      <c r="A97" s="5" t="s">
        <v>93</v>
      </c>
      <c r="B97" s="6">
        <f>SUM(B98:B102)</f>
        <v>4909330</v>
      </c>
      <c r="C97" s="9"/>
      <c r="D97" s="9"/>
      <c r="E97" s="9"/>
    </row>
    <row r="98" spans="1:5" x14ac:dyDescent="0.25">
      <c r="A98" s="5" t="s">
        <v>94</v>
      </c>
      <c r="B98" s="6">
        <v>1175125</v>
      </c>
      <c r="C98" s="9"/>
      <c r="D98" s="9"/>
      <c r="E98" s="9"/>
    </row>
    <row r="99" spans="1:5" x14ac:dyDescent="0.25">
      <c r="A99" s="5" t="s">
        <v>95</v>
      </c>
      <c r="B99" s="6">
        <v>1204487</v>
      </c>
      <c r="C99" s="9"/>
      <c r="D99" s="9"/>
      <c r="E99" s="9"/>
    </row>
    <row r="100" spans="1:5" x14ac:dyDescent="0.25">
      <c r="A100" s="5" t="s">
        <v>96</v>
      </c>
      <c r="B100" s="6">
        <v>1464343</v>
      </c>
      <c r="C100" s="9"/>
      <c r="D100" s="9"/>
      <c r="E100" s="9"/>
    </row>
    <row r="101" spans="1:5" x14ac:dyDescent="0.25">
      <c r="A101" s="5" t="s">
        <v>97</v>
      </c>
      <c r="B101" s="6">
        <v>747375</v>
      </c>
      <c r="C101" s="9"/>
      <c r="D101" s="9"/>
      <c r="E101" s="9"/>
    </row>
    <row r="102" spans="1:5" x14ac:dyDescent="0.25">
      <c r="A102" s="5" t="s">
        <v>98</v>
      </c>
      <c r="B102" s="6">
        <v>318000</v>
      </c>
      <c r="C102" s="9"/>
      <c r="D102" s="9"/>
      <c r="E102" s="9"/>
    </row>
    <row r="103" spans="1:5" x14ac:dyDescent="0.25">
      <c r="A103" s="5" t="s">
        <v>99</v>
      </c>
      <c r="B103" s="6">
        <f>SUM(B104:B108)</f>
        <v>6688000</v>
      </c>
      <c r="C103" s="9"/>
      <c r="D103" s="9"/>
      <c r="E103" s="9"/>
    </row>
    <row r="104" spans="1:5" x14ac:dyDescent="0.25">
      <c r="A104" s="5" t="s">
        <v>100</v>
      </c>
      <c r="B104" s="6">
        <v>200000</v>
      </c>
      <c r="C104" s="9"/>
      <c r="D104" s="9"/>
      <c r="E104" s="9"/>
    </row>
    <row r="105" spans="1:5" x14ac:dyDescent="0.25">
      <c r="A105" s="5" t="s">
        <v>101</v>
      </c>
      <c r="B105" s="6">
        <v>4240000</v>
      </c>
      <c r="C105" s="9"/>
      <c r="D105" s="9"/>
      <c r="E105" s="9"/>
    </row>
    <row r="106" spans="1:5" x14ac:dyDescent="0.25">
      <c r="A106" s="5" t="s">
        <v>102</v>
      </c>
      <c r="B106" s="6">
        <v>1560000</v>
      </c>
      <c r="C106" s="9"/>
      <c r="D106" s="9"/>
      <c r="E106" s="9"/>
    </row>
    <row r="107" spans="1:5" x14ac:dyDescent="0.25">
      <c r="A107" s="5" t="s">
        <v>103</v>
      </c>
      <c r="B107" s="6">
        <v>40000</v>
      </c>
      <c r="C107" s="9"/>
      <c r="D107" s="9"/>
      <c r="E107" s="9"/>
    </row>
    <row r="108" spans="1:5" x14ac:dyDescent="0.25">
      <c r="A108" s="5" t="s">
        <v>104</v>
      </c>
      <c r="B108" s="6">
        <v>648000</v>
      </c>
      <c r="C108" s="9"/>
      <c r="D108" s="9"/>
      <c r="E108" s="9"/>
    </row>
    <row r="109" spans="1:5" x14ac:dyDescent="0.25">
      <c r="A109" s="5" t="s">
        <v>105</v>
      </c>
      <c r="B109" s="6">
        <f>SUM(B110:B116)</f>
        <v>26786259</v>
      </c>
      <c r="C109" s="9"/>
      <c r="D109" s="9"/>
      <c r="E109" s="9"/>
    </row>
    <row r="110" spans="1:5" x14ac:dyDescent="0.25">
      <c r="A110" s="5" t="s">
        <v>106</v>
      </c>
      <c r="B110" s="6">
        <v>500000</v>
      </c>
      <c r="C110" s="9"/>
      <c r="D110" s="9"/>
      <c r="E110" s="9"/>
    </row>
    <row r="111" spans="1:5" x14ac:dyDescent="0.25">
      <c r="A111" s="5" t="s">
        <v>107</v>
      </c>
      <c r="B111" s="6">
        <f>50000+30000</f>
        <v>80000</v>
      </c>
      <c r="C111" s="9"/>
      <c r="D111" s="9"/>
      <c r="E111" s="9"/>
    </row>
    <row r="112" spans="1:5" x14ac:dyDescent="0.25">
      <c r="A112" s="5" t="s">
        <v>284</v>
      </c>
      <c r="B112" s="6">
        <v>15000</v>
      </c>
      <c r="C112" s="9"/>
      <c r="D112" s="9"/>
      <c r="E112" s="9"/>
    </row>
    <row r="113" spans="1:5" x14ac:dyDescent="0.25">
      <c r="A113" s="5" t="s">
        <v>108</v>
      </c>
      <c r="B113" s="6">
        <v>50000</v>
      </c>
      <c r="C113" s="9"/>
      <c r="D113" s="9"/>
      <c r="E113" s="9"/>
    </row>
    <row r="114" spans="1:5" x14ac:dyDescent="0.25">
      <c r="A114" s="5" t="s">
        <v>109</v>
      </c>
      <c r="B114" s="6">
        <v>50000</v>
      </c>
      <c r="C114" s="9"/>
      <c r="D114" s="9"/>
      <c r="E114" s="9"/>
    </row>
    <row r="115" spans="1:5" x14ac:dyDescent="0.25">
      <c r="A115" s="5" t="s">
        <v>110</v>
      </c>
      <c r="B115" s="6">
        <v>25991259</v>
      </c>
      <c r="C115" s="9"/>
      <c r="D115" s="9"/>
      <c r="E115" s="9"/>
    </row>
    <row r="116" spans="1:5" x14ac:dyDescent="0.25">
      <c r="A116" s="5" t="s">
        <v>111</v>
      </c>
      <c r="B116" s="6">
        <v>100000</v>
      </c>
      <c r="C116" s="9"/>
      <c r="D116" s="9"/>
      <c r="E116" s="9"/>
    </row>
    <row r="117" spans="1:5" x14ac:dyDescent="0.25">
      <c r="A117" s="3" t="s">
        <v>112</v>
      </c>
      <c r="B117" s="4">
        <f>B118+B121</f>
        <v>7336156</v>
      </c>
      <c r="C117" s="9"/>
      <c r="D117" s="9"/>
      <c r="E117" s="9"/>
    </row>
    <row r="118" spans="1:5" x14ac:dyDescent="0.25">
      <c r="A118" s="5" t="s">
        <v>113</v>
      </c>
      <c r="B118" s="6">
        <f>SUM(B119:B120)</f>
        <v>300000</v>
      </c>
      <c r="C118" s="9"/>
      <c r="D118" s="9"/>
      <c r="E118" s="9"/>
    </row>
    <row r="119" spans="1:5" x14ac:dyDescent="0.25">
      <c r="A119" s="5" t="s">
        <v>114</v>
      </c>
      <c r="B119" s="6">
        <v>100000</v>
      </c>
      <c r="C119" s="9"/>
      <c r="D119" s="9"/>
      <c r="E119" s="9"/>
    </row>
    <row r="120" spans="1:5" x14ac:dyDescent="0.25">
      <c r="A120" s="5" t="s">
        <v>115</v>
      </c>
      <c r="B120" s="6">
        <v>200000</v>
      </c>
      <c r="C120" s="9"/>
      <c r="D120" s="9"/>
      <c r="E120" s="9"/>
    </row>
    <row r="121" spans="1:5" x14ac:dyDescent="0.25">
      <c r="A121" s="5" t="s">
        <v>116</v>
      </c>
      <c r="B121" s="6">
        <f>SUM(B122)</f>
        <v>7036156</v>
      </c>
      <c r="C121" s="9"/>
      <c r="D121" s="9"/>
      <c r="E121" s="9"/>
    </row>
    <row r="122" spans="1:5" x14ac:dyDescent="0.25">
      <c r="A122" s="5" t="s">
        <v>117</v>
      </c>
      <c r="B122" s="6">
        <v>7036156</v>
      </c>
      <c r="C122" s="9"/>
      <c r="D122" s="9"/>
      <c r="E122" s="9"/>
    </row>
    <row r="123" spans="1:5" x14ac:dyDescent="0.25">
      <c r="A123" s="3" t="s">
        <v>118</v>
      </c>
      <c r="B123" s="4">
        <f>B124+B128+B130+B132+B137</f>
        <v>11237462</v>
      </c>
      <c r="C123" s="9"/>
      <c r="D123" s="9"/>
      <c r="E123" s="9"/>
    </row>
    <row r="124" spans="1:5" x14ac:dyDescent="0.25">
      <c r="A124" s="5" t="s">
        <v>119</v>
      </c>
      <c r="B124" s="6">
        <f>SUM(B125:B127)</f>
        <v>9569362</v>
      </c>
      <c r="C124" s="9"/>
      <c r="D124" s="9"/>
      <c r="E124" s="9"/>
    </row>
    <row r="125" spans="1:5" x14ac:dyDescent="0.25">
      <c r="A125" s="5" t="s">
        <v>120</v>
      </c>
      <c r="B125" s="6">
        <v>500000</v>
      </c>
      <c r="C125" s="9"/>
      <c r="D125" s="9"/>
      <c r="E125" s="9"/>
    </row>
    <row r="126" spans="1:5" x14ac:dyDescent="0.25">
      <c r="A126" s="5" t="s">
        <v>121</v>
      </c>
      <c r="B126" s="6">
        <v>8969362</v>
      </c>
      <c r="C126" s="9"/>
      <c r="D126" s="9"/>
      <c r="E126" s="9"/>
    </row>
    <row r="127" spans="1:5" x14ac:dyDescent="0.25">
      <c r="A127" s="5" t="s">
        <v>122</v>
      </c>
      <c r="B127" s="6">
        <v>100000</v>
      </c>
      <c r="C127" s="9"/>
      <c r="D127" s="9"/>
      <c r="E127" s="9"/>
    </row>
    <row r="128" spans="1:5" x14ac:dyDescent="0.25">
      <c r="A128" s="5" t="s">
        <v>123</v>
      </c>
      <c r="B128" s="6">
        <f>SUM(B129)</f>
        <v>100000</v>
      </c>
      <c r="C128" s="9"/>
      <c r="D128" s="9"/>
      <c r="E128" s="9"/>
    </row>
    <row r="129" spans="1:5" x14ac:dyDescent="0.25">
      <c r="A129" s="5" t="s">
        <v>124</v>
      </c>
      <c r="B129" s="6">
        <v>100000</v>
      </c>
      <c r="C129" s="9"/>
      <c r="D129" s="9"/>
      <c r="E129" s="9"/>
    </row>
    <row r="130" spans="1:5" x14ac:dyDescent="0.25">
      <c r="A130" s="5" t="s">
        <v>125</v>
      </c>
      <c r="B130" s="6">
        <f>SUM(B131)</f>
        <v>50000</v>
      </c>
      <c r="C130" s="9"/>
      <c r="D130" s="9"/>
      <c r="E130" s="9"/>
    </row>
    <row r="131" spans="1:5" x14ac:dyDescent="0.25">
      <c r="A131" s="5" t="s">
        <v>126</v>
      </c>
      <c r="B131" s="6">
        <v>50000</v>
      </c>
      <c r="C131" s="9"/>
      <c r="D131" s="9"/>
      <c r="E131" s="9"/>
    </row>
    <row r="132" spans="1:5" x14ac:dyDescent="0.25">
      <c r="A132" s="5" t="s">
        <v>127</v>
      </c>
      <c r="B132" s="6">
        <f>SUM(B133:B136)</f>
        <v>376500</v>
      </c>
      <c r="C132" s="9"/>
      <c r="D132" s="9"/>
      <c r="E132" s="9"/>
    </row>
    <row r="133" spans="1:5" x14ac:dyDescent="0.25">
      <c r="A133" s="5" t="s">
        <v>128</v>
      </c>
      <c r="B133" s="6">
        <v>100000</v>
      </c>
      <c r="C133" s="9"/>
      <c r="D133" s="9"/>
      <c r="E133" s="9"/>
    </row>
    <row r="134" spans="1:5" x14ac:dyDescent="0.25">
      <c r="A134" s="5" t="s">
        <v>129</v>
      </c>
      <c r="B134" s="6">
        <v>100000</v>
      </c>
      <c r="C134" s="9"/>
      <c r="D134" s="9"/>
      <c r="E134" s="9"/>
    </row>
    <row r="135" spans="1:5" x14ac:dyDescent="0.25">
      <c r="A135" s="5" t="s">
        <v>130</v>
      </c>
      <c r="B135" s="6">
        <v>100000</v>
      </c>
      <c r="C135" s="9"/>
      <c r="D135" s="9"/>
      <c r="E135" s="9"/>
    </row>
    <row r="136" spans="1:5" x14ac:dyDescent="0.25">
      <c r="A136" s="5" t="s">
        <v>131</v>
      </c>
      <c r="B136" s="6">
        <v>76500</v>
      </c>
      <c r="C136" s="9"/>
      <c r="D136" s="9"/>
      <c r="E136" s="9"/>
    </row>
    <row r="137" spans="1:5" x14ac:dyDescent="0.25">
      <c r="A137" s="5" t="s">
        <v>132</v>
      </c>
      <c r="B137" s="6">
        <f>SUM(B138:B139)</f>
        <v>1141600</v>
      </c>
      <c r="C137" s="9"/>
      <c r="D137" s="9"/>
      <c r="E137" s="9"/>
    </row>
    <row r="138" spans="1:5" x14ac:dyDescent="0.25">
      <c r="A138" s="5" t="s">
        <v>133</v>
      </c>
      <c r="B138" s="6">
        <v>100000</v>
      </c>
      <c r="C138" s="9"/>
      <c r="D138" s="9"/>
      <c r="E138" s="9"/>
    </row>
    <row r="139" spans="1:5" x14ac:dyDescent="0.25">
      <c r="A139" s="5" t="s">
        <v>134</v>
      </c>
      <c r="B139" s="6">
        <v>1041600</v>
      </c>
      <c r="C139" s="9"/>
      <c r="D139" s="9"/>
      <c r="E139" s="9"/>
    </row>
    <row r="140" spans="1:5" x14ac:dyDescent="0.25">
      <c r="A140" s="3" t="s">
        <v>135</v>
      </c>
      <c r="B140" s="4">
        <f>B141</f>
        <v>3500000</v>
      </c>
      <c r="C140" s="9"/>
      <c r="D140" s="9"/>
      <c r="E140" s="9"/>
    </row>
    <row r="141" spans="1:5" x14ac:dyDescent="0.25">
      <c r="A141" s="5" t="s">
        <v>136</v>
      </c>
      <c r="B141" s="6">
        <f>SUM(B142)</f>
        <v>3500000</v>
      </c>
      <c r="C141" s="9"/>
      <c r="D141" s="9"/>
      <c r="E141" s="9"/>
    </row>
    <row r="142" spans="1:5" x14ac:dyDescent="0.25">
      <c r="A142" s="5" t="s">
        <v>137</v>
      </c>
      <c r="B142" s="6">
        <v>3500000</v>
      </c>
      <c r="C142" s="9"/>
      <c r="D142" s="9"/>
      <c r="E142" s="9"/>
    </row>
    <row r="143" spans="1:5" x14ac:dyDescent="0.25">
      <c r="A143" s="3" t="s">
        <v>138</v>
      </c>
      <c r="B143" s="4">
        <f>B144</f>
        <v>42436000</v>
      </c>
      <c r="C143" s="9"/>
      <c r="D143" s="9"/>
      <c r="E143" s="9"/>
    </row>
    <row r="144" spans="1:5" x14ac:dyDescent="0.25">
      <c r="A144" s="5" t="s">
        <v>139</v>
      </c>
      <c r="B144" s="6">
        <f>SUM(B145)</f>
        <v>42436000</v>
      </c>
      <c r="C144" s="9"/>
      <c r="D144" s="9"/>
      <c r="E144" s="9"/>
    </row>
    <row r="145" spans="1:5" s="1" customFormat="1" x14ac:dyDescent="0.25">
      <c r="A145" s="7" t="s">
        <v>140</v>
      </c>
      <c r="B145" s="8">
        <f>3000000+28840000+10596000</f>
        <v>42436000</v>
      </c>
      <c r="C145" s="9"/>
      <c r="D145" s="9"/>
      <c r="E145" s="9"/>
    </row>
    <row r="146" spans="1:5" x14ac:dyDescent="0.25">
      <c r="A146" s="9"/>
      <c r="B146" s="9"/>
      <c r="C146" s="9"/>
      <c r="D146" s="9"/>
      <c r="E146" s="9"/>
    </row>
    <row r="147" spans="1:5" x14ac:dyDescent="0.25">
      <c r="A147" s="9"/>
      <c r="B147" s="9"/>
      <c r="C147" s="9"/>
      <c r="D147" s="9"/>
      <c r="E147" s="9"/>
    </row>
    <row r="148" spans="1:5" x14ac:dyDescent="0.25">
      <c r="A148" s="73" t="s">
        <v>141</v>
      </c>
      <c r="B148" s="74"/>
      <c r="C148" s="9"/>
      <c r="D148" s="9"/>
      <c r="E148" s="9"/>
    </row>
    <row r="149" spans="1:5" x14ac:dyDescent="0.25">
      <c r="A149" s="75" t="s">
        <v>142</v>
      </c>
      <c r="B149" s="76"/>
      <c r="C149" s="9"/>
      <c r="D149" s="9"/>
      <c r="E149" s="9"/>
    </row>
    <row r="150" spans="1:5" x14ac:dyDescent="0.25">
      <c r="A150" s="77" t="s">
        <v>145</v>
      </c>
      <c r="B150" s="78"/>
      <c r="C150" s="9"/>
      <c r="D150" s="9"/>
      <c r="E150" s="9"/>
    </row>
    <row r="151" spans="1:5" x14ac:dyDescent="0.25">
      <c r="A151" s="10" t="s">
        <v>0</v>
      </c>
      <c r="B151" s="11" t="s">
        <v>144</v>
      </c>
      <c r="C151" s="9"/>
      <c r="D151" s="9"/>
      <c r="E151" s="9"/>
    </row>
    <row r="152" spans="1:5" x14ac:dyDescent="0.25">
      <c r="A152" s="13" t="s">
        <v>146</v>
      </c>
      <c r="B152" s="14">
        <v>1799040417</v>
      </c>
      <c r="C152" s="9"/>
      <c r="D152" s="9"/>
      <c r="E152" s="9"/>
    </row>
    <row r="153" spans="1:5" x14ac:dyDescent="0.25">
      <c r="A153" s="10" t="s">
        <v>147</v>
      </c>
      <c r="B153" s="15">
        <v>1799040417</v>
      </c>
      <c r="C153" s="16"/>
      <c r="D153" s="17"/>
      <c r="E153" s="9"/>
    </row>
    <row r="154" spans="1:5" x14ac:dyDescent="0.25">
      <c r="A154" s="18" t="s">
        <v>148</v>
      </c>
      <c r="B154" s="19">
        <v>19657720</v>
      </c>
      <c r="C154" s="9"/>
      <c r="D154" s="9"/>
      <c r="E154" s="9"/>
    </row>
    <row r="155" spans="1:5" x14ac:dyDescent="0.25">
      <c r="A155" s="18" t="s">
        <v>149</v>
      </c>
      <c r="B155" s="19">
        <v>4970584</v>
      </c>
      <c r="C155" s="9"/>
      <c r="D155" s="9"/>
      <c r="E155" s="20"/>
    </row>
    <row r="156" spans="1:5" x14ac:dyDescent="0.25">
      <c r="A156" s="18" t="s">
        <v>150</v>
      </c>
      <c r="B156" s="19">
        <v>66848406</v>
      </c>
      <c r="C156" s="9"/>
      <c r="D156" s="9"/>
      <c r="E156" s="9"/>
    </row>
    <row r="157" spans="1:5" x14ac:dyDescent="0.25">
      <c r="A157" s="18" t="s">
        <v>151</v>
      </c>
      <c r="B157" s="19">
        <v>9763048</v>
      </c>
      <c r="C157" s="9"/>
      <c r="D157" s="9"/>
      <c r="E157" s="9"/>
    </row>
    <row r="158" spans="1:5" x14ac:dyDescent="0.25">
      <c r="A158" s="18" t="s">
        <v>152</v>
      </c>
      <c r="B158" s="19">
        <v>129974106</v>
      </c>
      <c r="C158" s="9"/>
      <c r="D158" s="9"/>
      <c r="E158" s="9"/>
    </row>
    <row r="159" spans="1:5" x14ac:dyDescent="0.25">
      <c r="A159" s="18" t="s">
        <v>153</v>
      </c>
      <c r="B159" s="19">
        <v>94099424</v>
      </c>
      <c r="C159" s="9"/>
      <c r="D159" s="9"/>
      <c r="E159" s="9"/>
    </row>
    <row r="160" spans="1:5" x14ac:dyDescent="0.25">
      <c r="A160" s="18" t="s">
        <v>154</v>
      </c>
      <c r="B160" s="19">
        <v>38908066</v>
      </c>
      <c r="C160" s="9"/>
      <c r="D160" s="9"/>
      <c r="E160" s="9"/>
    </row>
    <row r="161" spans="1:5" x14ac:dyDescent="0.25">
      <c r="A161" s="18" t="s">
        <v>155</v>
      </c>
      <c r="B161" s="19">
        <v>190127848</v>
      </c>
      <c r="C161" s="9"/>
      <c r="D161" s="9"/>
      <c r="E161" s="9"/>
    </row>
    <row r="162" spans="1:5" x14ac:dyDescent="0.25">
      <c r="A162" s="18" t="s">
        <v>156</v>
      </c>
      <c r="B162" s="19">
        <v>440582288</v>
      </c>
      <c r="C162" s="9"/>
      <c r="D162" s="9"/>
      <c r="E162" s="9"/>
    </row>
    <row r="163" spans="1:5" x14ac:dyDescent="0.25">
      <c r="A163" s="18" t="s">
        <v>157</v>
      </c>
      <c r="B163" s="19">
        <v>132625149</v>
      </c>
      <c r="C163" s="9"/>
      <c r="D163" s="9"/>
      <c r="E163" s="9"/>
    </row>
    <row r="164" spans="1:5" x14ac:dyDescent="0.25">
      <c r="A164" s="18" t="s">
        <v>158</v>
      </c>
      <c r="B164" s="19">
        <v>52637808</v>
      </c>
      <c r="C164" s="9"/>
      <c r="D164" s="9"/>
      <c r="E164" s="9"/>
    </row>
    <row r="165" spans="1:5" x14ac:dyDescent="0.25">
      <c r="A165" s="18" t="s">
        <v>159</v>
      </c>
      <c r="B165" s="19">
        <v>209313702</v>
      </c>
      <c r="C165" s="9"/>
      <c r="D165" s="9"/>
      <c r="E165" s="9"/>
    </row>
    <row r="166" spans="1:5" x14ac:dyDescent="0.25">
      <c r="A166" s="18" t="s">
        <v>160</v>
      </c>
      <c r="B166" s="19">
        <v>139227596</v>
      </c>
      <c r="C166" s="9"/>
      <c r="D166" s="9"/>
      <c r="E166" s="9"/>
    </row>
    <row r="167" spans="1:5" x14ac:dyDescent="0.25">
      <c r="A167" s="18" t="s">
        <v>161</v>
      </c>
      <c r="B167" s="19">
        <v>29255690</v>
      </c>
      <c r="C167" s="9"/>
      <c r="D167" s="9"/>
      <c r="E167" s="9"/>
    </row>
    <row r="168" spans="1:5" x14ac:dyDescent="0.25">
      <c r="A168" s="18" t="s">
        <v>162</v>
      </c>
      <c r="B168" s="19">
        <v>42277188</v>
      </c>
      <c r="C168" s="9"/>
      <c r="D168" s="9"/>
      <c r="E168" s="9"/>
    </row>
    <row r="169" spans="1:5" x14ac:dyDescent="0.25">
      <c r="A169" s="18" t="s">
        <v>163</v>
      </c>
      <c r="B169" s="19">
        <v>7497872</v>
      </c>
      <c r="C169" s="9"/>
      <c r="D169" s="9"/>
      <c r="E169" s="9"/>
    </row>
    <row r="170" spans="1:5" x14ac:dyDescent="0.25">
      <c r="A170" s="18" t="s">
        <v>164</v>
      </c>
      <c r="B170" s="19">
        <v>23180845</v>
      </c>
      <c r="C170" s="9"/>
      <c r="D170" s="9"/>
      <c r="E170" s="9"/>
    </row>
    <row r="171" spans="1:5" x14ac:dyDescent="0.25">
      <c r="A171" s="18" t="s">
        <v>165</v>
      </c>
      <c r="B171" s="19">
        <v>35253447</v>
      </c>
      <c r="C171" s="9"/>
      <c r="D171" s="9"/>
      <c r="E171" s="9"/>
    </row>
    <row r="172" spans="1:5" x14ac:dyDescent="0.25">
      <c r="A172" s="18" t="s">
        <v>166</v>
      </c>
      <c r="B172" s="19">
        <v>7347726</v>
      </c>
      <c r="C172" s="9"/>
      <c r="D172" s="9"/>
      <c r="E172" s="9"/>
    </row>
    <row r="173" spans="1:5" x14ac:dyDescent="0.25">
      <c r="A173" s="18" t="s">
        <v>167</v>
      </c>
      <c r="B173" s="19">
        <v>5871745</v>
      </c>
      <c r="C173" s="9"/>
      <c r="D173" s="9"/>
      <c r="E173" s="9"/>
    </row>
    <row r="174" spans="1:5" x14ac:dyDescent="0.25">
      <c r="A174" s="18" t="s">
        <v>168</v>
      </c>
      <c r="B174" s="19">
        <v>3501934</v>
      </c>
      <c r="C174" s="9"/>
      <c r="D174" s="9"/>
      <c r="E174" s="9"/>
    </row>
    <row r="175" spans="1:5" x14ac:dyDescent="0.25">
      <c r="A175" s="18" t="s">
        <v>169</v>
      </c>
      <c r="B175" s="19">
        <v>39884968</v>
      </c>
      <c r="C175" s="9"/>
      <c r="D175" s="9"/>
      <c r="E175" s="9"/>
    </row>
    <row r="176" spans="1:5" x14ac:dyDescent="0.25">
      <c r="A176" s="18" t="s">
        <v>170</v>
      </c>
      <c r="B176" s="19">
        <v>17064123</v>
      </c>
      <c r="C176" s="9"/>
      <c r="D176" s="9"/>
      <c r="E176" s="9"/>
    </row>
    <row r="177" spans="1:5" x14ac:dyDescent="0.25">
      <c r="A177" s="18" t="s">
        <v>171</v>
      </c>
      <c r="B177" s="19">
        <v>1002936</v>
      </c>
      <c r="C177" s="9"/>
      <c r="D177" s="9"/>
      <c r="E177" s="9"/>
    </row>
    <row r="178" spans="1:5" x14ac:dyDescent="0.25">
      <c r="A178" s="18" t="s">
        <v>172</v>
      </c>
      <c r="B178" s="19">
        <v>702455</v>
      </c>
      <c r="C178" s="9"/>
      <c r="D178" s="9"/>
      <c r="E178" s="9"/>
    </row>
    <row r="179" spans="1:5" x14ac:dyDescent="0.25">
      <c r="A179" s="18" t="s">
        <v>173</v>
      </c>
      <c r="B179" s="19">
        <v>15543252</v>
      </c>
      <c r="C179" s="9"/>
      <c r="D179" s="9"/>
      <c r="E179" s="9"/>
    </row>
    <row r="180" spans="1:5" x14ac:dyDescent="0.25">
      <c r="A180" s="18" t="s">
        <v>174</v>
      </c>
      <c r="B180" s="19">
        <v>10080491</v>
      </c>
      <c r="C180" s="9"/>
      <c r="D180" s="9"/>
      <c r="E180" s="9"/>
    </row>
    <row r="181" spans="1:5" x14ac:dyDescent="0.25">
      <c r="A181" s="18" t="s">
        <v>175</v>
      </c>
      <c r="B181" s="19">
        <v>3000000</v>
      </c>
      <c r="C181" s="9"/>
      <c r="D181" s="9"/>
      <c r="E181" s="9"/>
    </row>
    <row r="182" spans="1:5" x14ac:dyDescent="0.25">
      <c r="A182" s="18" t="s">
        <v>176</v>
      </c>
      <c r="B182" s="19">
        <v>28840000</v>
      </c>
      <c r="C182" s="9"/>
      <c r="D182" s="9"/>
      <c r="E182" s="9"/>
    </row>
    <row r="183" spans="1:5" x14ac:dyDescent="0.25">
      <c r="A183" s="18" t="s">
        <v>177</v>
      </c>
      <c r="B183" s="49">
        <v>0</v>
      </c>
      <c r="C183" s="9"/>
      <c r="D183" s="9"/>
      <c r="E183" s="9"/>
    </row>
    <row r="184" spans="1:5" x14ac:dyDescent="0.25">
      <c r="A184" s="21" t="s">
        <v>178</v>
      </c>
      <c r="B184" s="50">
        <v>0</v>
      </c>
      <c r="C184" s="9"/>
      <c r="D184" s="9"/>
      <c r="E184" s="9"/>
    </row>
    <row r="185" spans="1:5" x14ac:dyDescent="0.25">
      <c r="A185" s="22"/>
      <c r="B185" s="51"/>
      <c r="C185" s="9"/>
      <c r="D185" s="9"/>
      <c r="E185" s="9"/>
    </row>
    <row r="186" spans="1:5" x14ac:dyDescent="0.25">
      <c r="A186" s="23"/>
      <c r="B186" s="9"/>
      <c r="C186" s="9"/>
      <c r="D186" s="9"/>
      <c r="E186" s="9"/>
    </row>
    <row r="187" spans="1:5" x14ac:dyDescent="0.25">
      <c r="A187" s="73" t="s">
        <v>141</v>
      </c>
      <c r="B187" s="74"/>
      <c r="C187" s="9"/>
      <c r="D187" s="9"/>
      <c r="E187" s="9"/>
    </row>
    <row r="188" spans="1:5" x14ac:dyDescent="0.25">
      <c r="A188" s="75" t="s">
        <v>142</v>
      </c>
      <c r="B188" s="76"/>
      <c r="C188" s="9"/>
      <c r="D188" s="9"/>
      <c r="E188" s="9"/>
    </row>
    <row r="189" spans="1:5" x14ac:dyDescent="0.25">
      <c r="A189" s="75" t="s">
        <v>179</v>
      </c>
      <c r="B189" s="76"/>
      <c r="C189" s="9"/>
      <c r="D189" s="9"/>
      <c r="E189" s="9"/>
    </row>
    <row r="190" spans="1:5" x14ac:dyDescent="0.25">
      <c r="A190" s="10" t="s">
        <v>0</v>
      </c>
      <c r="B190" s="11" t="s">
        <v>144</v>
      </c>
      <c r="C190" s="9"/>
      <c r="D190" s="9"/>
      <c r="E190" s="9"/>
    </row>
    <row r="191" spans="1:5" x14ac:dyDescent="0.25">
      <c r="A191" s="13" t="s">
        <v>180</v>
      </c>
      <c r="B191" s="14">
        <v>1799040417</v>
      </c>
      <c r="C191" s="9"/>
      <c r="D191" s="9"/>
      <c r="E191" s="9"/>
    </row>
    <row r="192" spans="1:5" x14ac:dyDescent="0.25">
      <c r="A192" s="24" t="s">
        <v>181</v>
      </c>
      <c r="B192" s="25">
        <v>1799040417</v>
      </c>
      <c r="C192" s="9"/>
      <c r="D192" s="9"/>
      <c r="E192" s="9"/>
    </row>
    <row r="193" spans="1:5" x14ac:dyDescent="0.25">
      <c r="A193" s="26" t="s">
        <v>182</v>
      </c>
      <c r="B193" s="27">
        <v>1799040417</v>
      </c>
      <c r="C193" s="9"/>
      <c r="D193" s="9"/>
      <c r="E193" s="9"/>
    </row>
    <row r="194" spans="1:5" x14ac:dyDescent="0.25">
      <c r="A194" s="21" t="s">
        <v>183</v>
      </c>
      <c r="B194" s="28">
        <v>1799040417</v>
      </c>
      <c r="C194" s="9"/>
      <c r="D194" s="9"/>
      <c r="E194" s="9"/>
    </row>
    <row r="195" spans="1:5" x14ac:dyDescent="0.25">
      <c r="A195" s="22"/>
      <c r="B195" s="29"/>
      <c r="C195" s="9"/>
      <c r="D195" s="9"/>
      <c r="E195" s="9"/>
    </row>
    <row r="196" spans="1:5" x14ac:dyDescent="0.25">
      <c r="A196" s="30"/>
      <c r="B196" s="31"/>
      <c r="C196" s="9"/>
      <c r="D196" s="9"/>
      <c r="E196" s="9"/>
    </row>
    <row r="197" spans="1:5" x14ac:dyDescent="0.25">
      <c r="A197" s="73" t="s">
        <v>141</v>
      </c>
      <c r="B197" s="74"/>
      <c r="C197" s="9"/>
      <c r="D197" s="9"/>
      <c r="E197" s="9"/>
    </row>
    <row r="198" spans="1:5" x14ac:dyDescent="0.25">
      <c r="A198" s="75" t="s">
        <v>142</v>
      </c>
      <c r="B198" s="76"/>
      <c r="C198" s="9"/>
      <c r="D198" s="9"/>
      <c r="E198" s="9"/>
    </row>
    <row r="199" spans="1:5" x14ac:dyDescent="0.25">
      <c r="A199" s="75" t="s">
        <v>184</v>
      </c>
      <c r="B199" s="76"/>
      <c r="C199" s="9"/>
      <c r="D199" s="9"/>
      <c r="E199" s="9"/>
    </row>
    <row r="200" spans="1:5" x14ac:dyDescent="0.25">
      <c r="A200" s="32" t="s">
        <v>0</v>
      </c>
      <c r="B200" s="33" t="s">
        <v>144</v>
      </c>
      <c r="C200" s="9"/>
      <c r="D200" s="9"/>
      <c r="E200" s="9"/>
    </row>
    <row r="201" spans="1:5" x14ac:dyDescent="0.25">
      <c r="A201" s="34" t="s">
        <v>185</v>
      </c>
      <c r="B201" s="14">
        <v>1799040417</v>
      </c>
      <c r="C201" s="35"/>
      <c r="D201" s="36"/>
      <c r="E201" s="35"/>
    </row>
    <row r="202" spans="1:5" x14ac:dyDescent="0.25">
      <c r="A202" s="18" t="s">
        <v>186</v>
      </c>
      <c r="B202" s="27">
        <v>1777266799</v>
      </c>
      <c r="C202" s="35"/>
      <c r="D202" s="36"/>
      <c r="E202" s="35"/>
    </row>
    <row r="203" spans="1:5" x14ac:dyDescent="0.25">
      <c r="A203" s="18" t="s">
        <v>187</v>
      </c>
      <c r="B203" s="19">
        <v>14737462</v>
      </c>
      <c r="C203" s="35"/>
      <c r="D203" s="36"/>
      <c r="E203" s="35"/>
    </row>
    <row r="204" spans="1:5" x14ac:dyDescent="0.25">
      <c r="A204" s="18" t="s">
        <v>188</v>
      </c>
      <c r="B204" s="52">
        <v>0</v>
      </c>
      <c r="C204" s="35"/>
      <c r="D204" s="36"/>
      <c r="E204" s="35"/>
    </row>
    <row r="205" spans="1:5" x14ac:dyDescent="0.25">
      <c r="A205" s="18" t="s">
        <v>189</v>
      </c>
      <c r="B205" s="19">
        <v>7036156</v>
      </c>
      <c r="C205" s="35"/>
      <c r="D205" s="36"/>
      <c r="E205" s="35"/>
    </row>
    <row r="206" spans="1:5" x14ac:dyDescent="0.25">
      <c r="A206" s="37" t="s">
        <v>190</v>
      </c>
      <c r="B206" s="53">
        <v>0</v>
      </c>
      <c r="C206" s="35"/>
      <c r="D206" s="9"/>
      <c r="E206" s="9"/>
    </row>
    <row r="207" spans="1:5" x14ac:dyDescent="0.25">
      <c r="A207" s="9"/>
      <c r="B207" s="9"/>
      <c r="C207" s="9"/>
      <c r="D207" s="9"/>
      <c r="E207" s="9"/>
    </row>
    <row r="208" spans="1:5" x14ac:dyDescent="0.25">
      <c r="A208" s="9"/>
      <c r="B208" s="9"/>
      <c r="C208" s="9"/>
      <c r="D208" s="9"/>
      <c r="E208" s="9"/>
    </row>
    <row r="209" spans="1:5" x14ac:dyDescent="0.25">
      <c r="A209" s="73" t="s">
        <v>141</v>
      </c>
      <c r="B209" s="74"/>
      <c r="C209" s="9"/>
      <c r="D209" s="9"/>
      <c r="E209" s="9"/>
    </row>
    <row r="210" spans="1:5" x14ac:dyDescent="0.25">
      <c r="A210" s="75" t="s">
        <v>142</v>
      </c>
      <c r="B210" s="76"/>
      <c r="C210" s="9"/>
      <c r="D210" s="9"/>
      <c r="E210" s="9"/>
    </row>
    <row r="211" spans="1:5" x14ac:dyDescent="0.25">
      <c r="A211" s="77" t="s">
        <v>191</v>
      </c>
      <c r="B211" s="78"/>
      <c r="C211" s="9"/>
      <c r="D211" s="9"/>
      <c r="E211" s="9"/>
    </row>
    <row r="212" spans="1:5" x14ac:dyDescent="0.25">
      <c r="A212" s="38" t="s">
        <v>192</v>
      </c>
      <c r="B212" s="39"/>
      <c r="C212" s="9"/>
      <c r="D212" s="9"/>
      <c r="E212" s="9"/>
    </row>
    <row r="213" spans="1:5" x14ac:dyDescent="0.25">
      <c r="A213" s="40" t="s">
        <v>193</v>
      </c>
      <c r="B213" s="41"/>
      <c r="C213" s="9"/>
      <c r="D213" s="9"/>
      <c r="E213" s="9"/>
    </row>
    <row r="214" spans="1:5" x14ac:dyDescent="0.25">
      <c r="A214" s="79" t="s">
        <v>194</v>
      </c>
      <c r="B214" s="80"/>
      <c r="C214" s="9"/>
      <c r="D214" s="9"/>
      <c r="E214" s="9"/>
    </row>
    <row r="215" spans="1:5" x14ac:dyDescent="0.25">
      <c r="A215" s="38" t="s">
        <v>195</v>
      </c>
      <c r="B215" s="39"/>
      <c r="C215" s="9"/>
      <c r="D215" s="9"/>
      <c r="E215" s="9"/>
    </row>
    <row r="216" spans="1:5" x14ac:dyDescent="0.25">
      <c r="A216" s="40" t="s">
        <v>196</v>
      </c>
      <c r="B216" s="41"/>
      <c r="C216" s="9"/>
      <c r="D216" s="9"/>
      <c r="E216" s="9"/>
    </row>
    <row r="217" spans="1:5" x14ac:dyDescent="0.25">
      <c r="A217" s="67" t="s">
        <v>197</v>
      </c>
      <c r="B217" s="68"/>
      <c r="C217" s="9"/>
      <c r="D217" s="9"/>
      <c r="E217" s="9"/>
    </row>
    <row r="218" spans="1:5" x14ac:dyDescent="0.25">
      <c r="A218" s="38" t="s">
        <v>198</v>
      </c>
      <c r="B218" s="39"/>
      <c r="C218" s="9"/>
      <c r="D218" s="9"/>
      <c r="E218" s="9"/>
    </row>
    <row r="219" spans="1:5" x14ac:dyDescent="0.25">
      <c r="A219" s="40" t="s">
        <v>199</v>
      </c>
      <c r="B219" s="41"/>
      <c r="C219" s="9"/>
      <c r="D219" s="9"/>
      <c r="E219" s="9"/>
    </row>
    <row r="220" spans="1:5" x14ac:dyDescent="0.25">
      <c r="A220" s="67" t="s">
        <v>200</v>
      </c>
      <c r="B220" s="68"/>
      <c r="C220" s="9"/>
      <c r="D220" s="9"/>
      <c r="E220" s="9"/>
    </row>
    <row r="221" spans="1:5" x14ac:dyDescent="0.25">
      <c r="A221" s="38" t="s">
        <v>201</v>
      </c>
      <c r="B221" s="39"/>
      <c r="C221" s="9"/>
      <c r="D221" s="9"/>
      <c r="E221" s="9"/>
    </row>
    <row r="222" spans="1:5" x14ac:dyDescent="0.25">
      <c r="A222" s="40" t="s">
        <v>202</v>
      </c>
      <c r="B222" s="41"/>
      <c r="C222" s="9"/>
      <c r="D222" s="9"/>
      <c r="E222" s="9"/>
    </row>
    <row r="223" spans="1:5" x14ac:dyDescent="0.25">
      <c r="A223" s="67" t="s">
        <v>203</v>
      </c>
      <c r="B223" s="68"/>
      <c r="C223" s="9"/>
      <c r="D223" s="9"/>
      <c r="E223" s="9"/>
    </row>
    <row r="224" spans="1:5" x14ac:dyDescent="0.25">
      <c r="A224" s="38" t="s">
        <v>204</v>
      </c>
      <c r="B224" s="39"/>
      <c r="C224" s="9"/>
      <c r="D224" s="9"/>
      <c r="E224" s="9"/>
    </row>
    <row r="225" spans="1:5" x14ac:dyDescent="0.25">
      <c r="A225" s="40" t="s">
        <v>205</v>
      </c>
      <c r="B225" s="41"/>
      <c r="C225" s="9"/>
      <c r="D225" s="9"/>
      <c r="E225" s="9"/>
    </row>
    <row r="226" spans="1:5" x14ac:dyDescent="0.25">
      <c r="A226" s="67" t="s">
        <v>206</v>
      </c>
      <c r="B226" s="68"/>
      <c r="C226" s="9"/>
      <c r="D226" s="9"/>
      <c r="E226" s="9"/>
    </row>
    <row r="227" spans="1:5" x14ac:dyDescent="0.25">
      <c r="A227" s="38" t="s">
        <v>207</v>
      </c>
      <c r="B227" s="39"/>
      <c r="C227" s="9"/>
      <c r="D227" s="9"/>
      <c r="E227" s="9"/>
    </row>
    <row r="228" spans="1:5" x14ac:dyDescent="0.25">
      <c r="A228" s="40" t="s">
        <v>208</v>
      </c>
      <c r="B228" s="41"/>
      <c r="C228" s="9"/>
      <c r="D228" s="9"/>
      <c r="E228" s="9"/>
    </row>
    <row r="229" spans="1:5" x14ac:dyDescent="0.25">
      <c r="A229" s="67" t="s">
        <v>209</v>
      </c>
      <c r="B229" s="68"/>
      <c r="C229" s="9"/>
      <c r="D229" s="9"/>
      <c r="E229" s="9"/>
    </row>
    <row r="230" spans="1:5" x14ac:dyDescent="0.25">
      <c r="A230" s="38" t="s">
        <v>210</v>
      </c>
      <c r="B230" s="39"/>
      <c r="C230" s="9"/>
      <c r="D230" s="9"/>
      <c r="E230" s="9"/>
    </row>
    <row r="231" spans="1:5" x14ac:dyDescent="0.25">
      <c r="A231" s="40" t="s">
        <v>211</v>
      </c>
      <c r="B231" s="41"/>
      <c r="C231" s="9"/>
      <c r="D231" s="9"/>
      <c r="E231" s="9"/>
    </row>
    <row r="232" spans="1:5" x14ac:dyDescent="0.25">
      <c r="A232" s="67" t="s">
        <v>212</v>
      </c>
      <c r="B232" s="68"/>
      <c r="C232" s="9"/>
      <c r="D232" s="9"/>
      <c r="E232" s="9"/>
    </row>
    <row r="233" spans="1:5" x14ac:dyDescent="0.25">
      <c r="A233" s="38" t="s">
        <v>213</v>
      </c>
      <c r="B233" s="39"/>
      <c r="C233" s="9"/>
      <c r="D233" s="9"/>
      <c r="E233" s="9"/>
    </row>
    <row r="234" spans="1:5" x14ac:dyDescent="0.25">
      <c r="A234" s="40" t="s">
        <v>214</v>
      </c>
      <c r="B234" s="41"/>
      <c r="C234" s="9"/>
      <c r="D234" s="9"/>
      <c r="E234" s="9"/>
    </row>
    <row r="235" spans="1:5" x14ac:dyDescent="0.25">
      <c r="A235" s="67" t="s">
        <v>215</v>
      </c>
      <c r="B235" s="68"/>
      <c r="C235" s="9"/>
      <c r="D235" s="9"/>
      <c r="E235" s="9"/>
    </row>
    <row r="236" spans="1:5" x14ac:dyDescent="0.25">
      <c r="A236" s="38" t="s">
        <v>216</v>
      </c>
      <c r="B236" s="39"/>
      <c r="C236" s="9"/>
      <c r="D236" s="9"/>
      <c r="E236" s="9"/>
    </row>
    <row r="237" spans="1:5" x14ac:dyDescent="0.25">
      <c r="A237" s="40" t="s">
        <v>217</v>
      </c>
      <c r="B237" s="41"/>
      <c r="C237" s="9"/>
      <c r="D237" s="9"/>
      <c r="E237" s="9"/>
    </row>
    <row r="238" spans="1:5" x14ac:dyDescent="0.25">
      <c r="A238" s="67" t="s">
        <v>218</v>
      </c>
      <c r="B238" s="68"/>
      <c r="C238" s="9"/>
      <c r="D238" s="9"/>
      <c r="E238" s="9"/>
    </row>
    <row r="239" spans="1:5" x14ac:dyDescent="0.25">
      <c r="A239" s="38" t="s">
        <v>219</v>
      </c>
      <c r="B239" s="39"/>
      <c r="C239" s="9"/>
      <c r="D239" s="9"/>
      <c r="E239" s="9"/>
    </row>
    <row r="240" spans="1:5" x14ac:dyDescent="0.25">
      <c r="A240" s="40" t="s">
        <v>220</v>
      </c>
      <c r="B240" s="41"/>
      <c r="C240" s="9"/>
      <c r="D240" s="9"/>
      <c r="E240" s="9"/>
    </row>
    <row r="241" spans="1:6" x14ac:dyDescent="0.25">
      <c r="A241" s="67" t="s">
        <v>218</v>
      </c>
      <c r="B241" s="68"/>
      <c r="C241" s="9"/>
      <c r="D241" s="9"/>
      <c r="E241" s="9"/>
    </row>
    <row r="242" spans="1:6" x14ac:dyDescent="0.25">
      <c r="A242" s="38" t="s">
        <v>221</v>
      </c>
      <c r="B242" s="39"/>
      <c r="C242" s="9"/>
      <c r="D242" s="9"/>
      <c r="E242" s="9"/>
    </row>
    <row r="243" spans="1:6" x14ac:dyDescent="0.25">
      <c r="A243" s="40" t="s">
        <v>222</v>
      </c>
      <c r="B243" s="41"/>
      <c r="C243" s="9"/>
      <c r="D243" s="9"/>
      <c r="E243" s="9"/>
    </row>
    <row r="244" spans="1:6" x14ac:dyDescent="0.25">
      <c r="A244" s="67" t="s">
        <v>223</v>
      </c>
      <c r="B244" s="68"/>
      <c r="C244" s="9"/>
      <c r="D244" s="9"/>
      <c r="E244" s="9"/>
    </row>
    <row r="245" spans="1:6" x14ac:dyDescent="0.25">
      <c r="A245" s="38" t="s">
        <v>224</v>
      </c>
      <c r="B245" s="39"/>
      <c r="C245" s="9"/>
      <c r="D245" s="9"/>
      <c r="E245" s="9"/>
    </row>
    <row r="246" spans="1:6" x14ac:dyDescent="0.25">
      <c r="A246" s="40" t="s">
        <v>225</v>
      </c>
      <c r="B246" s="41"/>
      <c r="C246" s="9"/>
      <c r="D246" s="9"/>
      <c r="E246" s="9"/>
    </row>
    <row r="247" spans="1:6" x14ac:dyDescent="0.25">
      <c r="A247" s="67" t="s">
        <v>226</v>
      </c>
      <c r="B247" s="68"/>
      <c r="C247" s="9"/>
      <c r="D247" s="9"/>
      <c r="E247" s="9"/>
    </row>
    <row r="248" spans="1:6" x14ac:dyDescent="0.25">
      <c r="A248" s="38" t="s">
        <v>227</v>
      </c>
      <c r="B248" s="39"/>
      <c r="C248" s="9"/>
      <c r="D248" s="9"/>
      <c r="E248" s="9"/>
    </row>
    <row r="249" spans="1:6" x14ac:dyDescent="0.25">
      <c r="A249" s="40" t="s">
        <v>228</v>
      </c>
      <c r="B249" s="41"/>
      <c r="C249" s="9"/>
      <c r="D249" s="9"/>
      <c r="E249" s="9"/>
    </row>
    <row r="250" spans="1:6" x14ac:dyDescent="0.25">
      <c r="A250" s="69" t="s">
        <v>226</v>
      </c>
      <c r="B250" s="70"/>
      <c r="C250" s="9"/>
      <c r="D250" s="9"/>
      <c r="E250" s="9"/>
    </row>
    <row r="251" spans="1:6" x14ac:dyDescent="0.25">
      <c r="A251" s="38" t="s">
        <v>229</v>
      </c>
      <c r="B251" s="39"/>
      <c r="C251" s="9"/>
      <c r="D251" s="9"/>
      <c r="E251" s="9"/>
    </row>
    <row r="252" spans="1:6" x14ac:dyDescent="0.25">
      <c r="A252" s="42" t="s">
        <v>281</v>
      </c>
      <c r="B252" s="43"/>
      <c r="C252" s="9"/>
      <c r="D252" s="9"/>
      <c r="E252" s="9"/>
    </row>
    <row r="253" spans="1:6" ht="15" customHeight="1" x14ac:dyDescent="0.25">
      <c r="A253" s="67" t="s">
        <v>232</v>
      </c>
      <c r="B253" s="68"/>
      <c r="C253" s="9"/>
      <c r="D253" s="9"/>
      <c r="E253" s="9"/>
    </row>
    <row r="254" spans="1:6" x14ac:dyDescent="0.25">
      <c r="A254" s="38" t="s">
        <v>230</v>
      </c>
      <c r="B254" s="39"/>
      <c r="C254" s="9"/>
      <c r="D254" s="9"/>
      <c r="E254" s="9"/>
      <c r="F254" s="1"/>
    </row>
    <row r="255" spans="1:6" x14ac:dyDescent="0.25">
      <c r="A255" s="40" t="s">
        <v>231</v>
      </c>
      <c r="B255" s="41"/>
      <c r="C255" s="9"/>
      <c r="D255" s="9"/>
      <c r="E255" s="9"/>
    </row>
    <row r="256" spans="1:6" ht="27" customHeight="1" x14ac:dyDescent="0.25">
      <c r="A256" s="71" t="s">
        <v>282</v>
      </c>
      <c r="B256" s="72"/>
      <c r="C256" s="9"/>
      <c r="D256" s="9"/>
      <c r="E256" s="9"/>
      <c r="F256" s="1"/>
    </row>
    <row r="257" spans="1:5" x14ac:dyDescent="0.25">
      <c r="A257" s="38" t="s">
        <v>233</v>
      </c>
      <c r="B257" s="39"/>
      <c r="C257" s="9"/>
      <c r="D257" s="9"/>
      <c r="E257" s="9"/>
    </row>
    <row r="258" spans="1:5" x14ac:dyDescent="0.25">
      <c r="A258" s="40" t="s">
        <v>234</v>
      </c>
      <c r="B258" s="41"/>
      <c r="C258" s="9"/>
      <c r="D258" s="9"/>
      <c r="E258" s="9"/>
    </row>
    <row r="259" spans="1:5" x14ac:dyDescent="0.25">
      <c r="A259" s="67" t="s">
        <v>235</v>
      </c>
      <c r="B259" s="68"/>
      <c r="C259" s="9"/>
      <c r="D259" s="9"/>
      <c r="E259" s="9"/>
    </row>
    <row r="260" spans="1:5" x14ac:dyDescent="0.25">
      <c r="A260" s="38" t="s">
        <v>236</v>
      </c>
      <c r="B260" s="39"/>
      <c r="C260" s="9"/>
      <c r="D260" s="9"/>
      <c r="E260" s="9"/>
    </row>
    <row r="261" spans="1:5" x14ac:dyDescent="0.25">
      <c r="A261" s="40" t="s">
        <v>237</v>
      </c>
      <c r="B261" s="41"/>
      <c r="C261" s="9"/>
      <c r="D261" s="9"/>
      <c r="E261" s="9"/>
    </row>
    <row r="262" spans="1:5" x14ac:dyDescent="0.25">
      <c r="A262" s="67" t="s">
        <v>238</v>
      </c>
      <c r="B262" s="68"/>
      <c r="C262" s="9"/>
      <c r="D262" s="9"/>
      <c r="E262" s="9"/>
    </row>
    <row r="263" spans="1:5" x14ac:dyDescent="0.25">
      <c r="A263" s="38" t="s">
        <v>239</v>
      </c>
      <c r="B263" s="39"/>
      <c r="C263" s="9"/>
      <c r="D263" s="9"/>
      <c r="E263" s="9"/>
    </row>
    <row r="264" spans="1:5" x14ac:dyDescent="0.25">
      <c r="A264" s="42" t="s">
        <v>240</v>
      </c>
      <c r="B264" s="41"/>
      <c r="C264" s="9"/>
      <c r="D264" s="9"/>
      <c r="E264" s="9"/>
    </row>
    <row r="265" spans="1:5" x14ac:dyDescent="0.25">
      <c r="A265" s="67" t="s">
        <v>241</v>
      </c>
      <c r="B265" s="68"/>
      <c r="C265" s="9"/>
      <c r="D265" s="9"/>
      <c r="E265" s="9"/>
    </row>
    <row r="266" spans="1:5" x14ac:dyDescent="0.25">
      <c r="A266" s="38" t="s">
        <v>242</v>
      </c>
      <c r="B266" s="39"/>
      <c r="C266" s="9"/>
      <c r="D266" s="9"/>
      <c r="E266" s="9"/>
    </row>
    <row r="267" spans="1:5" x14ac:dyDescent="0.25">
      <c r="A267" s="42" t="s">
        <v>243</v>
      </c>
      <c r="B267" s="41"/>
      <c r="C267" s="9"/>
      <c r="D267" s="9"/>
      <c r="E267" s="9"/>
    </row>
    <row r="268" spans="1:5" x14ac:dyDescent="0.25">
      <c r="A268" s="67" t="s">
        <v>244</v>
      </c>
      <c r="B268" s="68"/>
      <c r="C268" s="9"/>
      <c r="D268" s="9"/>
      <c r="E268" s="9"/>
    </row>
    <row r="269" spans="1:5" x14ac:dyDescent="0.25">
      <c r="A269" s="38" t="s">
        <v>245</v>
      </c>
      <c r="B269" s="39"/>
      <c r="C269" s="9"/>
      <c r="D269" s="9"/>
      <c r="E269" s="9"/>
    </row>
    <row r="270" spans="1:5" x14ac:dyDescent="0.25">
      <c r="A270" s="40" t="s">
        <v>246</v>
      </c>
      <c r="B270" s="41"/>
      <c r="C270" s="9"/>
      <c r="D270" s="9"/>
      <c r="E270" s="9"/>
    </row>
    <row r="271" spans="1:5" x14ac:dyDescent="0.25">
      <c r="A271" s="67" t="s">
        <v>247</v>
      </c>
      <c r="B271" s="68"/>
      <c r="C271" s="9"/>
      <c r="D271" s="9"/>
      <c r="E271" s="9"/>
    </row>
    <row r="272" spans="1:5" x14ac:dyDescent="0.25">
      <c r="A272" s="38" t="s">
        <v>248</v>
      </c>
      <c r="B272" s="39"/>
      <c r="C272" s="9"/>
      <c r="D272" s="9"/>
      <c r="E272" s="9"/>
    </row>
    <row r="273" spans="1:5" x14ac:dyDescent="0.25">
      <c r="A273" s="40" t="s">
        <v>249</v>
      </c>
      <c r="B273" s="41"/>
      <c r="C273" s="9"/>
      <c r="D273" s="9"/>
      <c r="E273" s="9"/>
    </row>
    <row r="274" spans="1:5" x14ac:dyDescent="0.25">
      <c r="A274" s="67" t="s">
        <v>250</v>
      </c>
      <c r="B274" s="68"/>
      <c r="C274" s="9"/>
      <c r="D274" s="9"/>
      <c r="E274" s="9"/>
    </row>
    <row r="275" spans="1:5" x14ac:dyDescent="0.25">
      <c r="A275" s="38" t="s">
        <v>251</v>
      </c>
      <c r="B275" s="39"/>
      <c r="C275" s="9"/>
      <c r="D275" s="9"/>
      <c r="E275" s="9"/>
    </row>
    <row r="276" spans="1:5" x14ac:dyDescent="0.25">
      <c r="A276" s="40" t="s">
        <v>252</v>
      </c>
      <c r="B276" s="41"/>
      <c r="C276" s="9"/>
      <c r="D276" s="9"/>
      <c r="E276" s="9"/>
    </row>
    <row r="277" spans="1:5" x14ac:dyDescent="0.25">
      <c r="A277" s="67" t="s">
        <v>253</v>
      </c>
      <c r="B277" s="68"/>
      <c r="C277" s="9"/>
      <c r="D277" s="9"/>
      <c r="E277" s="9"/>
    </row>
    <row r="278" spans="1:5" x14ac:dyDescent="0.25">
      <c r="A278" s="38" t="s">
        <v>254</v>
      </c>
      <c r="B278" s="39"/>
      <c r="C278" s="9"/>
      <c r="D278" s="9"/>
      <c r="E278" s="9"/>
    </row>
    <row r="279" spans="1:5" x14ac:dyDescent="0.25">
      <c r="A279" s="40" t="s">
        <v>255</v>
      </c>
      <c r="B279" s="41"/>
      <c r="C279" s="9"/>
      <c r="D279" s="9"/>
      <c r="E279" s="9"/>
    </row>
    <row r="280" spans="1:5" x14ac:dyDescent="0.25">
      <c r="A280" s="67" t="s">
        <v>256</v>
      </c>
      <c r="B280" s="68"/>
      <c r="C280" s="9"/>
      <c r="D280" s="9"/>
      <c r="E280" s="9"/>
    </row>
    <row r="281" spans="1:5" x14ac:dyDescent="0.25">
      <c r="A281" s="38" t="s">
        <v>257</v>
      </c>
      <c r="B281" s="39"/>
      <c r="C281" s="9"/>
      <c r="D281" s="9"/>
      <c r="E281" s="9"/>
    </row>
    <row r="282" spans="1:5" x14ac:dyDescent="0.25">
      <c r="A282" s="40" t="s">
        <v>258</v>
      </c>
      <c r="B282" s="41"/>
      <c r="C282" s="9"/>
      <c r="D282" s="9"/>
      <c r="E282" s="9"/>
    </row>
    <row r="283" spans="1:5" x14ac:dyDescent="0.25">
      <c r="A283" s="67" t="s">
        <v>259</v>
      </c>
      <c r="B283" s="68"/>
      <c r="C283" s="9"/>
      <c r="D283" s="9"/>
      <c r="E283" s="9"/>
    </row>
    <row r="284" spans="1:5" x14ac:dyDescent="0.25">
      <c r="A284" s="38" t="s">
        <v>260</v>
      </c>
      <c r="B284" s="39"/>
      <c r="C284" s="9"/>
      <c r="D284" s="9"/>
      <c r="E284" s="9"/>
    </row>
    <row r="285" spans="1:5" x14ac:dyDescent="0.25">
      <c r="A285" s="40" t="s">
        <v>261</v>
      </c>
      <c r="B285" s="41"/>
      <c r="C285" s="9"/>
      <c r="D285" s="9"/>
      <c r="E285" s="9"/>
    </row>
    <row r="286" spans="1:5" x14ac:dyDescent="0.25">
      <c r="A286" s="67" t="s">
        <v>262</v>
      </c>
      <c r="B286" s="68"/>
      <c r="C286" s="9"/>
      <c r="D286" s="9"/>
      <c r="E286" s="9"/>
    </row>
    <row r="287" spans="1:5" x14ac:dyDescent="0.25">
      <c r="A287" s="38" t="s">
        <v>263</v>
      </c>
      <c r="B287" s="39"/>
      <c r="C287" s="9"/>
      <c r="D287" s="9"/>
      <c r="E287" s="9"/>
    </row>
    <row r="288" spans="1:5" x14ac:dyDescent="0.25">
      <c r="A288" s="40" t="s">
        <v>264</v>
      </c>
      <c r="B288" s="41"/>
      <c r="C288" s="9"/>
      <c r="D288" s="9"/>
      <c r="E288" s="9"/>
    </row>
    <row r="289" spans="1:5" x14ac:dyDescent="0.25">
      <c r="A289" s="67" t="s">
        <v>265</v>
      </c>
      <c r="B289" s="68"/>
      <c r="C289" s="9"/>
      <c r="D289" s="9"/>
      <c r="E289" s="9"/>
    </row>
    <row r="290" spans="1:5" x14ac:dyDescent="0.25">
      <c r="A290" s="38" t="s">
        <v>266</v>
      </c>
      <c r="B290" s="39"/>
      <c r="C290" s="9"/>
      <c r="D290" s="9"/>
      <c r="E290" s="9"/>
    </row>
    <row r="291" spans="1:5" x14ac:dyDescent="0.25">
      <c r="A291" s="40" t="s">
        <v>267</v>
      </c>
      <c r="B291" s="41"/>
      <c r="C291" s="9"/>
      <c r="D291" s="9"/>
      <c r="E291" s="9"/>
    </row>
    <row r="292" spans="1:5" x14ac:dyDescent="0.25">
      <c r="A292" s="67" t="s">
        <v>268</v>
      </c>
      <c r="B292" s="68"/>
      <c r="C292" s="9"/>
      <c r="D292" s="9"/>
      <c r="E292" s="9"/>
    </row>
    <row r="293" spans="1:5" x14ac:dyDescent="0.25">
      <c r="A293" s="38" t="s">
        <v>269</v>
      </c>
      <c r="B293" s="39"/>
      <c r="C293" s="9"/>
      <c r="D293" s="9"/>
      <c r="E293" s="9"/>
    </row>
    <row r="294" spans="1:5" x14ac:dyDescent="0.25">
      <c r="A294" s="40" t="s">
        <v>270</v>
      </c>
      <c r="B294" s="41"/>
      <c r="C294" s="9"/>
      <c r="D294" s="9"/>
      <c r="E294" s="9"/>
    </row>
    <row r="295" spans="1:5" x14ac:dyDescent="0.25">
      <c r="A295" s="69" t="s">
        <v>271</v>
      </c>
      <c r="B295" s="70"/>
      <c r="C295" s="9"/>
      <c r="D295" s="9"/>
      <c r="E295" s="9"/>
    </row>
    <row r="296" spans="1:5" x14ac:dyDescent="0.25">
      <c r="A296" s="38" t="s">
        <v>272</v>
      </c>
      <c r="B296" s="39"/>
      <c r="C296" s="9"/>
      <c r="D296" s="9"/>
      <c r="E296" s="9"/>
    </row>
    <row r="297" spans="1:5" x14ac:dyDescent="0.25">
      <c r="A297" s="40" t="s">
        <v>273</v>
      </c>
      <c r="B297" s="41"/>
      <c r="C297" s="9"/>
      <c r="D297" s="9"/>
      <c r="E297" s="9"/>
    </row>
    <row r="298" spans="1:5" x14ac:dyDescent="0.25">
      <c r="A298" s="69" t="s">
        <v>274</v>
      </c>
      <c r="B298" s="70"/>
      <c r="C298" s="9"/>
      <c r="D298" s="9"/>
      <c r="E298" s="9"/>
    </row>
    <row r="299" spans="1:5" x14ac:dyDescent="0.25">
      <c r="A299" s="44"/>
      <c r="B299" s="44"/>
      <c r="C299" s="9"/>
      <c r="D299" s="9"/>
      <c r="E299" s="9"/>
    </row>
    <row r="300" spans="1:5" x14ac:dyDescent="0.25">
      <c r="A300" s="44"/>
      <c r="B300" s="44"/>
      <c r="C300" s="9"/>
      <c r="D300" s="9"/>
      <c r="E300" s="9"/>
    </row>
    <row r="301" spans="1:5" x14ac:dyDescent="0.25">
      <c r="A301" s="65" t="s">
        <v>275</v>
      </c>
      <c r="B301" s="65" t="s">
        <v>276</v>
      </c>
      <c r="C301" s="65" t="s">
        <v>277</v>
      </c>
      <c r="D301" s="66" t="s">
        <v>278</v>
      </c>
      <c r="E301" s="66"/>
    </row>
    <row r="302" spans="1:5" x14ac:dyDescent="0.25">
      <c r="A302" s="65"/>
      <c r="B302" s="65"/>
      <c r="C302" s="65"/>
      <c r="D302" s="45" t="s">
        <v>279</v>
      </c>
      <c r="E302" s="45" t="s">
        <v>1</v>
      </c>
    </row>
    <row r="303" spans="1:5" x14ac:dyDescent="0.25">
      <c r="A303" s="46" t="s">
        <v>280</v>
      </c>
      <c r="B303" s="47"/>
      <c r="C303" s="46">
        <v>3320</v>
      </c>
      <c r="D303" s="48">
        <v>6282066.7499999981</v>
      </c>
      <c r="E303" s="48">
        <v>75384800.999999955</v>
      </c>
    </row>
    <row r="304" spans="1:5" x14ac:dyDescent="0.25">
      <c r="A304" s="54" t="str">
        <f>[1]Correcta!B3</f>
        <v>Auxiliar Administrativo</v>
      </c>
      <c r="B304" s="55" t="str">
        <f>[1]Correcta!C3</f>
        <v>001</v>
      </c>
      <c r="C304" s="55">
        <f>[1]Correcta!D3</f>
        <v>31</v>
      </c>
      <c r="D304" s="56">
        <v>8794.5</v>
      </c>
      <c r="E304" s="56">
        <f>+D304*12</f>
        <v>105534</v>
      </c>
    </row>
    <row r="305" spans="1:5" x14ac:dyDescent="0.25">
      <c r="A305" s="57" t="str">
        <f>[1]Correcta!B4</f>
        <v>Intendente</v>
      </c>
      <c r="B305" s="58" t="str">
        <f>[1]Correcta!C4</f>
        <v>001</v>
      </c>
      <c r="C305" s="58">
        <f>[1]Correcta!D4</f>
        <v>183</v>
      </c>
      <c r="D305" s="59">
        <v>8794.5</v>
      </c>
      <c r="E305" s="59">
        <f t="shared" ref="E305:E368" si="0">+D305*12</f>
        <v>105534</v>
      </c>
    </row>
    <row r="306" spans="1:5" x14ac:dyDescent="0.25">
      <c r="A306" s="57" t="str">
        <f>[1]Correcta!B5</f>
        <v>Jardinero</v>
      </c>
      <c r="B306" s="58" t="str">
        <f>[1]Correcta!C5</f>
        <v>001</v>
      </c>
      <c r="C306" s="58">
        <f>[1]Correcta!D5</f>
        <v>4</v>
      </c>
      <c r="D306" s="59">
        <v>8794.5</v>
      </c>
      <c r="E306" s="59">
        <f t="shared" si="0"/>
        <v>105534</v>
      </c>
    </row>
    <row r="307" spans="1:5" x14ac:dyDescent="0.25">
      <c r="A307" s="57" t="str">
        <f>[1]Correcta!B6</f>
        <v>Vigilante y/o Velador</v>
      </c>
      <c r="B307" s="58" t="str">
        <f>[1]Correcta!C6</f>
        <v>001</v>
      </c>
      <c r="C307" s="58">
        <f>[1]Correcta!D6</f>
        <v>29</v>
      </c>
      <c r="D307" s="59">
        <v>8794.5</v>
      </c>
      <c r="E307" s="59">
        <f t="shared" si="0"/>
        <v>105534</v>
      </c>
    </row>
    <row r="308" spans="1:5" x14ac:dyDescent="0.25">
      <c r="A308" s="57" t="str">
        <f>[1]Correcta!B7</f>
        <v>Coordinador Técnico</v>
      </c>
      <c r="B308" s="60" t="str">
        <f>[1]Correcta!C7</f>
        <v>002</v>
      </c>
      <c r="C308" s="60">
        <f>[1]Correcta!D7</f>
        <v>4</v>
      </c>
      <c r="D308" s="59">
        <v>9783.85</v>
      </c>
      <c r="E308" s="59">
        <f t="shared" si="0"/>
        <v>117406.20000000001</v>
      </c>
    </row>
    <row r="309" spans="1:5" x14ac:dyDescent="0.25">
      <c r="A309" s="57" t="str">
        <f>[1]Correcta!B8</f>
        <v>Oficial Judicial A</v>
      </c>
      <c r="B309" s="60" t="str">
        <f>[1]Correcta!C8</f>
        <v>002</v>
      </c>
      <c r="C309" s="60">
        <f>[1]Correcta!D8</f>
        <v>68</v>
      </c>
      <c r="D309" s="59">
        <v>9783.85</v>
      </c>
      <c r="E309" s="59">
        <f t="shared" si="0"/>
        <v>117406.20000000001</v>
      </c>
    </row>
    <row r="310" spans="1:5" x14ac:dyDescent="0.25">
      <c r="A310" s="57" t="str">
        <f>[1]Correcta!B9</f>
        <v>Oficial Judicial B</v>
      </c>
      <c r="B310" s="60" t="str">
        <f>[1]Correcta!C9</f>
        <v>002</v>
      </c>
      <c r="C310" s="60">
        <f>[1]Correcta!D9</f>
        <v>1222</v>
      </c>
      <c r="D310" s="59">
        <v>9783.85</v>
      </c>
      <c r="E310" s="59">
        <f t="shared" si="0"/>
        <v>117406.20000000001</v>
      </c>
    </row>
    <row r="311" spans="1:5" x14ac:dyDescent="0.25">
      <c r="A311" s="57" t="str">
        <f>[1]Correcta!B10</f>
        <v>Oficial Judicial A</v>
      </c>
      <c r="B311" s="60" t="str">
        <f>[1]Correcta!C10</f>
        <v>002</v>
      </c>
      <c r="C311" s="60">
        <f>[1]Correcta!D10</f>
        <v>7</v>
      </c>
      <c r="D311" s="59">
        <v>9783.85</v>
      </c>
      <c r="E311" s="59">
        <f t="shared" si="0"/>
        <v>117406.20000000001</v>
      </c>
    </row>
    <row r="312" spans="1:5" x14ac:dyDescent="0.25">
      <c r="A312" s="57" t="str">
        <f>[1]Correcta!B11</f>
        <v>Auxiliar de Atención al Público</v>
      </c>
      <c r="B312" s="60" t="str">
        <f>[1]Correcta!C11</f>
        <v>003</v>
      </c>
      <c r="C312" s="60">
        <f>[1]Correcta!D11</f>
        <v>13</v>
      </c>
      <c r="D312" s="59">
        <v>11440.57</v>
      </c>
      <c r="E312" s="59">
        <f t="shared" si="0"/>
        <v>137286.84</v>
      </c>
    </row>
    <row r="313" spans="1:5" x14ac:dyDescent="0.25">
      <c r="A313" s="57" t="str">
        <f>[1]Correcta!B12</f>
        <v>Auxiliar de Causa</v>
      </c>
      <c r="B313" s="60" t="str">
        <f>[1]Correcta!C12</f>
        <v>003</v>
      </c>
      <c r="C313" s="60">
        <f>[1]Correcta!D12</f>
        <v>9</v>
      </c>
      <c r="D313" s="59">
        <v>11440.57</v>
      </c>
      <c r="E313" s="59">
        <f t="shared" si="0"/>
        <v>137286.84</v>
      </c>
    </row>
    <row r="314" spans="1:5" x14ac:dyDescent="0.25">
      <c r="A314" s="57" t="str">
        <f>[1]Correcta!B13</f>
        <v>Operador de Sala</v>
      </c>
      <c r="B314" s="60" t="str">
        <f>[1]Correcta!C13</f>
        <v>003</v>
      </c>
      <c r="C314" s="60">
        <f>[1]Correcta!D13</f>
        <v>35</v>
      </c>
      <c r="D314" s="59">
        <v>11440.57</v>
      </c>
      <c r="E314" s="59">
        <f t="shared" si="0"/>
        <v>137286.84</v>
      </c>
    </row>
    <row r="315" spans="1:5" x14ac:dyDescent="0.25">
      <c r="A315" s="57" t="str">
        <f>[1]Correcta!B14</f>
        <v>Notificador</v>
      </c>
      <c r="B315" s="60" t="str">
        <f>[1]Correcta!C14</f>
        <v>003</v>
      </c>
      <c r="C315" s="60">
        <f>[1]Correcta!D14</f>
        <v>9</v>
      </c>
      <c r="D315" s="59">
        <v>11440.57</v>
      </c>
      <c r="E315" s="59">
        <f t="shared" si="0"/>
        <v>137286.84</v>
      </c>
    </row>
    <row r="316" spans="1:5" x14ac:dyDescent="0.25">
      <c r="A316" s="57" t="str">
        <f>[1]Correcta!B15</f>
        <v>Auxiliar de Sala</v>
      </c>
      <c r="B316" s="60" t="str">
        <f>[1]Correcta!C15</f>
        <v>003</v>
      </c>
      <c r="C316" s="60">
        <f>[1]Correcta!D15</f>
        <v>16</v>
      </c>
      <c r="D316" s="59">
        <v>11440.57</v>
      </c>
      <c r="E316" s="59">
        <f t="shared" si="0"/>
        <v>137286.84</v>
      </c>
    </row>
    <row r="317" spans="1:5" x14ac:dyDescent="0.25">
      <c r="A317" s="57" t="str">
        <f>[1]Correcta!B16</f>
        <v>Especialista Técnico</v>
      </c>
      <c r="B317" s="60" t="str">
        <f>[1]Correcta!C16</f>
        <v>003</v>
      </c>
      <c r="C317" s="60">
        <f>[1]Correcta!D16</f>
        <v>4</v>
      </c>
      <c r="D317" s="59">
        <v>11440.57</v>
      </c>
      <c r="E317" s="59">
        <f t="shared" si="0"/>
        <v>137286.84</v>
      </c>
    </row>
    <row r="318" spans="1:5" x14ac:dyDescent="0.25">
      <c r="A318" s="57" t="str">
        <f>[1]Correcta!B17</f>
        <v>Primer Oficial Judicial de Sala</v>
      </c>
      <c r="B318" s="60" t="str">
        <f>[1]Correcta!C17</f>
        <v>003</v>
      </c>
      <c r="C318" s="60">
        <f>[1]Correcta!D17</f>
        <v>21</v>
      </c>
      <c r="D318" s="59">
        <v>11440.57</v>
      </c>
      <c r="E318" s="59">
        <f t="shared" si="0"/>
        <v>137286.84</v>
      </c>
    </row>
    <row r="319" spans="1:5" x14ac:dyDescent="0.25">
      <c r="A319" s="57" t="str">
        <f>[1]Correcta!B18</f>
        <v>Primer Oficial Judicial de Juzgado</v>
      </c>
      <c r="B319" s="60" t="str">
        <f>[1]Correcta!C18</f>
        <v>003</v>
      </c>
      <c r="C319" s="60">
        <f>[1]Correcta!D18</f>
        <v>94</v>
      </c>
      <c r="D319" s="59">
        <v>11440.57</v>
      </c>
      <c r="E319" s="59">
        <f t="shared" si="0"/>
        <v>137286.84</v>
      </c>
    </row>
    <row r="320" spans="1:5" x14ac:dyDescent="0.25">
      <c r="A320" s="57" t="str">
        <f>[1]Correcta!B19</f>
        <v>Primer Oficial Judicial</v>
      </c>
      <c r="B320" s="60" t="str">
        <f>[1]Correcta!C19</f>
        <v>003</v>
      </c>
      <c r="C320" s="60">
        <f>[1]Correcta!D19</f>
        <v>142</v>
      </c>
      <c r="D320" s="59">
        <v>11440.57</v>
      </c>
      <c r="E320" s="59">
        <f t="shared" si="0"/>
        <v>137286.84</v>
      </c>
    </row>
    <row r="321" spans="1:5" x14ac:dyDescent="0.25">
      <c r="A321" s="57" t="str">
        <f>[1]Correcta!B20</f>
        <v>Supervisor de análisis</v>
      </c>
      <c r="B321" s="60" t="str">
        <f>[1]Correcta!C20</f>
        <v>004</v>
      </c>
      <c r="C321" s="60">
        <f>[1]Correcta!D20</f>
        <v>20</v>
      </c>
      <c r="D321" s="59">
        <v>12353.58</v>
      </c>
      <c r="E321" s="59">
        <f t="shared" si="0"/>
        <v>148242.96</v>
      </c>
    </row>
    <row r="322" spans="1:5" x14ac:dyDescent="0.25">
      <c r="A322" s="57" t="str">
        <f>[1]Correcta!B21</f>
        <v>Especialista Tecnico Administrativo</v>
      </c>
      <c r="B322" s="60" t="str">
        <f>[1]Correcta!C21</f>
        <v>004</v>
      </c>
      <c r="C322" s="60">
        <f>[1]Correcta!D21</f>
        <v>45</v>
      </c>
      <c r="D322" s="59">
        <v>12353.58</v>
      </c>
      <c r="E322" s="59">
        <f t="shared" si="0"/>
        <v>148242.96</v>
      </c>
    </row>
    <row r="323" spans="1:5" x14ac:dyDescent="0.25">
      <c r="A323" s="57" t="str">
        <f>[1]Correcta!B22</f>
        <v>Especialista Técnico en Mediación</v>
      </c>
      <c r="B323" s="61" t="str">
        <f>[1]Correcta!C22</f>
        <v>004</v>
      </c>
      <c r="C323" s="61">
        <f>[1]Correcta!D22</f>
        <v>8</v>
      </c>
      <c r="D323" s="59">
        <v>12353.58</v>
      </c>
      <c r="E323" s="59">
        <f t="shared" si="0"/>
        <v>148242.96</v>
      </c>
    </row>
    <row r="324" spans="1:5" x14ac:dyDescent="0.25">
      <c r="A324" s="57" t="str">
        <f>[1]Correcta!B23</f>
        <v>Jefe de Unidad C</v>
      </c>
      <c r="B324" s="61" t="str">
        <f>[1]Correcta!C23</f>
        <v>005</v>
      </c>
      <c r="C324" s="61">
        <f>[1]Correcta!D23</f>
        <v>11</v>
      </c>
      <c r="D324" s="59">
        <v>16651.32</v>
      </c>
      <c r="E324" s="59">
        <f t="shared" si="0"/>
        <v>199815.84</v>
      </c>
    </row>
    <row r="325" spans="1:5" x14ac:dyDescent="0.25">
      <c r="A325" s="57" t="str">
        <f>[1]Correcta!B24</f>
        <v>Jefe de Departamento C</v>
      </c>
      <c r="B325" s="61" t="str">
        <f>[1]Correcta!C24</f>
        <v>006</v>
      </c>
      <c r="C325" s="61">
        <f>[1]Correcta!D24</f>
        <v>12</v>
      </c>
      <c r="D325" s="59">
        <v>21636.09</v>
      </c>
      <c r="E325" s="59">
        <f t="shared" si="0"/>
        <v>259633.08000000002</v>
      </c>
    </row>
    <row r="326" spans="1:5" x14ac:dyDescent="0.25">
      <c r="A326" s="57" t="str">
        <f>[1]Correcta!B25</f>
        <v>Oficial de Partes</v>
      </c>
      <c r="B326" s="61" t="str">
        <f>[1]Correcta!C25</f>
        <v>006</v>
      </c>
      <c r="C326" s="61">
        <f>[1]Correcta!D25</f>
        <v>1</v>
      </c>
      <c r="D326" s="59">
        <v>21636.09</v>
      </c>
      <c r="E326" s="59">
        <f t="shared" si="0"/>
        <v>259633.08000000002</v>
      </c>
    </row>
    <row r="327" spans="1:5" x14ac:dyDescent="0.25">
      <c r="A327" s="57" t="str">
        <f>[1]Correcta!B26</f>
        <v>Jefe de atención al público</v>
      </c>
      <c r="B327" s="61" t="str">
        <f>[1]Correcta!C26</f>
        <v>007</v>
      </c>
      <c r="C327" s="61">
        <f>[1]Correcta!D26</f>
        <v>11</v>
      </c>
      <c r="D327" s="59">
        <v>25158.91</v>
      </c>
      <c r="E327" s="59">
        <f t="shared" si="0"/>
        <v>301906.92</v>
      </c>
    </row>
    <row r="328" spans="1:5" x14ac:dyDescent="0.25">
      <c r="A328" s="57" t="str">
        <f>[1]Correcta!B27</f>
        <v>Gestor Sede Mercantil</v>
      </c>
      <c r="B328" s="61" t="str">
        <f>[1]Correcta!C27</f>
        <v>007</v>
      </c>
      <c r="C328" s="61">
        <f>[1]Correcta!D27</f>
        <v>1</v>
      </c>
      <c r="D328" s="59">
        <v>25158.91</v>
      </c>
      <c r="E328" s="59">
        <f t="shared" si="0"/>
        <v>301906.92</v>
      </c>
    </row>
    <row r="329" spans="1:5" x14ac:dyDescent="0.25">
      <c r="A329" s="57" t="str">
        <f>[1]Correcta!B28</f>
        <v>Jefe de Departamento B</v>
      </c>
      <c r="B329" s="61" t="str">
        <f>[1]Correcta!C28</f>
        <v>007</v>
      </c>
      <c r="C329" s="61">
        <f>[1]Correcta!D28</f>
        <v>17</v>
      </c>
      <c r="D329" s="59">
        <v>25158.91</v>
      </c>
      <c r="E329" s="59">
        <f t="shared" si="0"/>
        <v>301906.92</v>
      </c>
    </row>
    <row r="330" spans="1:5" x14ac:dyDescent="0.25">
      <c r="A330" s="57" t="str">
        <f>[1]Correcta!B29</f>
        <v>Auxiliar Técnico de Procesos</v>
      </c>
      <c r="B330" s="61" t="str">
        <f>[1]Correcta!C29</f>
        <v>007</v>
      </c>
      <c r="C330" s="61">
        <f>[1]Correcta!D29</f>
        <v>2</v>
      </c>
      <c r="D330" s="59">
        <v>25158.91</v>
      </c>
      <c r="E330" s="59">
        <f t="shared" si="0"/>
        <v>301906.92</v>
      </c>
    </row>
    <row r="331" spans="1:5" x14ac:dyDescent="0.25">
      <c r="A331" s="57" t="str">
        <f>[1]Correcta!B30</f>
        <v>Srio. de Acuerdos de Juzgado Menor</v>
      </c>
      <c r="B331" s="61" t="str">
        <f>[1]Correcta!C30</f>
        <v>007</v>
      </c>
      <c r="C331" s="61">
        <f>[1]Correcta!D30</f>
        <v>51</v>
      </c>
      <c r="D331" s="59">
        <v>25158.91</v>
      </c>
      <c r="E331" s="59">
        <f t="shared" si="0"/>
        <v>301906.92</v>
      </c>
    </row>
    <row r="332" spans="1:5" x14ac:dyDescent="0.25">
      <c r="A332" s="57" t="str">
        <f>[1]Correcta!B31</f>
        <v>Perito de Oralidad Familiar</v>
      </c>
      <c r="B332" s="61" t="str">
        <f>[1]Correcta!C31</f>
        <v>007</v>
      </c>
      <c r="C332" s="61">
        <f>[1]Correcta!D31</f>
        <v>20</v>
      </c>
      <c r="D332" s="59">
        <v>25158.91</v>
      </c>
      <c r="E332" s="59">
        <f>+D332*12</f>
        <v>301906.92</v>
      </c>
    </row>
    <row r="333" spans="1:5" x14ac:dyDescent="0.25">
      <c r="A333" s="57" t="str">
        <f>[1]Correcta!B32</f>
        <v>Analista de Proyectos</v>
      </c>
      <c r="B333" s="61" t="str">
        <f>[1]Correcta!C32</f>
        <v>008</v>
      </c>
      <c r="C333" s="61">
        <f>[1]Correcta!D32</f>
        <v>7</v>
      </c>
      <c r="D333" s="59">
        <v>27973.96</v>
      </c>
      <c r="E333" s="59">
        <f t="shared" si="0"/>
        <v>335687.52</v>
      </c>
    </row>
    <row r="334" spans="1:5" x14ac:dyDescent="0.25">
      <c r="A334" s="57" t="str">
        <f>[1]Correcta!B33</f>
        <v>Jefe de Unidad de Causas</v>
      </c>
      <c r="B334" s="61" t="str">
        <f>[1]Correcta!C33</f>
        <v>009</v>
      </c>
      <c r="C334" s="61">
        <f>[1]Correcta!D33</f>
        <v>2</v>
      </c>
      <c r="D334" s="59">
        <v>31049.629999999997</v>
      </c>
      <c r="E334" s="59">
        <f t="shared" si="0"/>
        <v>372595.55999999994</v>
      </c>
    </row>
    <row r="335" spans="1:5" x14ac:dyDescent="0.25">
      <c r="A335" s="57" t="str">
        <f>[1]Correcta!B34</f>
        <v>Encargado de Sala</v>
      </c>
      <c r="B335" s="61" t="str">
        <f>[1]Correcta!C34</f>
        <v>009</v>
      </c>
      <c r="C335" s="61">
        <f>[1]Correcta!D34</f>
        <v>35</v>
      </c>
      <c r="D335" s="59">
        <v>31049.629999999997</v>
      </c>
      <c r="E335" s="59">
        <f t="shared" si="0"/>
        <v>372595.55999999994</v>
      </c>
    </row>
    <row r="336" spans="1:5" x14ac:dyDescent="0.25">
      <c r="A336" s="57" t="str">
        <f>[1]Correcta!B35</f>
        <v>Analista Informático</v>
      </c>
      <c r="B336" s="61" t="str">
        <f>[1]Correcta!C35</f>
        <v>009</v>
      </c>
      <c r="C336" s="61">
        <f>[1]Correcta!D35</f>
        <v>1</v>
      </c>
      <c r="D336" s="59">
        <v>31049.629999999997</v>
      </c>
      <c r="E336" s="59">
        <f t="shared" si="0"/>
        <v>372595.55999999994</v>
      </c>
    </row>
    <row r="337" spans="1:5" x14ac:dyDescent="0.25">
      <c r="A337" s="57" t="str">
        <f>[1]Correcta!B36</f>
        <v>Jefe de Oficialía Común de Partes  Oficina Central</v>
      </c>
      <c r="B337" s="61" t="str">
        <f>[1]Correcta!C36</f>
        <v>009</v>
      </c>
      <c r="C337" s="61">
        <f>[1]Correcta!D36</f>
        <v>5</v>
      </c>
      <c r="D337" s="59">
        <v>31049.629999999997</v>
      </c>
      <c r="E337" s="59">
        <f t="shared" si="0"/>
        <v>372595.55999999994</v>
      </c>
    </row>
    <row r="338" spans="1:5" x14ac:dyDescent="0.25">
      <c r="A338" s="57" t="str">
        <f>[1]Correcta!B37</f>
        <v>Jefe de Departamento A</v>
      </c>
      <c r="B338" s="61" t="str">
        <f>[1]Correcta!C37</f>
        <v>009</v>
      </c>
      <c r="C338" s="61">
        <f>[1]Correcta!D37</f>
        <v>34</v>
      </c>
      <c r="D338" s="59">
        <v>31049.629999999997</v>
      </c>
      <c r="E338" s="59">
        <f t="shared" si="0"/>
        <v>372595.55999999994</v>
      </c>
    </row>
    <row r="339" spans="1:5" x14ac:dyDescent="0.25">
      <c r="A339" s="57" t="str">
        <f>[1]Correcta!B38</f>
        <v>Supervisor de Actuarios</v>
      </c>
      <c r="B339" s="61" t="str">
        <f>[1]Correcta!C38</f>
        <v>009</v>
      </c>
      <c r="C339" s="61">
        <f>[1]Correcta!D38</f>
        <v>5</v>
      </c>
      <c r="D339" s="59">
        <v>31049.629999999997</v>
      </c>
      <c r="E339" s="59">
        <f t="shared" si="0"/>
        <v>372595.55999999994</v>
      </c>
    </row>
    <row r="340" spans="1:5" x14ac:dyDescent="0.25">
      <c r="A340" s="57" t="str">
        <f>[1]Correcta!B39</f>
        <v>Juez Menor L</v>
      </c>
      <c r="B340" s="61" t="str">
        <f>[1]Correcta!C39</f>
        <v>009</v>
      </c>
      <c r="C340" s="61">
        <f>[1]Correcta!D39</f>
        <v>1</v>
      </c>
      <c r="D340" s="59">
        <v>31049.629999999997</v>
      </c>
      <c r="E340" s="59">
        <f t="shared" si="0"/>
        <v>372595.55999999994</v>
      </c>
    </row>
    <row r="341" spans="1:5" x14ac:dyDescent="0.25">
      <c r="A341" s="57" t="str">
        <f>[1]Correcta!B40</f>
        <v>Secretario de Juzgado</v>
      </c>
      <c r="B341" s="61" t="str">
        <f>[1]Correcta!C40</f>
        <v>009</v>
      </c>
      <c r="C341" s="61">
        <f>[1]Correcta!D40</f>
        <v>240</v>
      </c>
      <c r="D341" s="59">
        <v>31049.629999999997</v>
      </c>
      <c r="E341" s="59">
        <f t="shared" si="0"/>
        <v>372595.55999999994</v>
      </c>
    </row>
    <row r="342" spans="1:5" x14ac:dyDescent="0.25">
      <c r="A342" s="57" t="str">
        <f>[1]Correcta!B41</f>
        <v>Secretario de Juzgado de Ejecución</v>
      </c>
      <c r="B342" s="61" t="str">
        <f>[1]Correcta!C41</f>
        <v>009</v>
      </c>
      <c r="C342" s="61">
        <f>[1]Correcta!D41</f>
        <v>1</v>
      </c>
      <c r="D342" s="59">
        <v>31049.629999999997</v>
      </c>
      <c r="E342" s="59">
        <f t="shared" si="0"/>
        <v>372595.55999999994</v>
      </c>
    </row>
    <row r="343" spans="1:5" x14ac:dyDescent="0.25">
      <c r="A343" s="57" t="str">
        <f>[1]Correcta!B42</f>
        <v>Secretario de Juzgado Menor</v>
      </c>
      <c r="B343" s="61" t="str">
        <f>[1]Correcta!C42</f>
        <v>07T</v>
      </c>
      <c r="C343" s="61">
        <f>[1]Correcta!D42</f>
        <v>8</v>
      </c>
      <c r="D343" s="59">
        <v>21924.829999999998</v>
      </c>
      <c r="E343" s="59">
        <f t="shared" si="0"/>
        <v>263097.95999999996</v>
      </c>
    </row>
    <row r="344" spans="1:5" x14ac:dyDescent="0.25">
      <c r="A344" s="57" t="str">
        <f>[1]Correcta!B43</f>
        <v>Actuario</v>
      </c>
      <c r="B344" s="61" t="str">
        <f>[1]Correcta!C43</f>
        <v>07T</v>
      </c>
      <c r="C344" s="61">
        <f>[1]Correcta!D43</f>
        <v>274</v>
      </c>
      <c r="D344" s="59">
        <v>21924.829999999998</v>
      </c>
      <c r="E344" s="59">
        <f t="shared" si="0"/>
        <v>263097.95999999996</v>
      </c>
    </row>
    <row r="345" spans="1:5" x14ac:dyDescent="0.25">
      <c r="A345" s="57" t="str">
        <f>[1]Correcta!B44</f>
        <v>Coordinador Administrativo B</v>
      </c>
      <c r="B345" s="61" t="str">
        <f>[1]Correcta!C44</f>
        <v>100</v>
      </c>
      <c r="C345" s="61">
        <f>[1]Correcta!D44</f>
        <v>27</v>
      </c>
      <c r="D345" s="59">
        <v>39213.97</v>
      </c>
      <c r="E345" s="59">
        <f t="shared" si="0"/>
        <v>470567.64</v>
      </c>
    </row>
    <row r="346" spans="1:5" x14ac:dyDescent="0.25">
      <c r="A346" s="57" t="str">
        <f>[1]Correcta!B45</f>
        <v>Gestor Sede</v>
      </c>
      <c r="B346" s="61" t="str">
        <f>[1]Correcta!C45</f>
        <v>100</v>
      </c>
      <c r="C346" s="61">
        <f>[1]Correcta!D45</f>
        <v>2</v>
      </c>
      <c r="D346" s="59">
        <v>39213.97</v>
      </c>
      <c r="E346" s="59">
        <f t="shared" si="0"/>
        <v>470567.64</v>
      </c>
    </row>
    <row r="347" spans="1:5" x14ac:dyDescent="0.25">
      <c r="A347" s="57" t="str">
        <f>[1]Correcta!B46</f>
        <v>Gestor  Regional</v>
      </c>
      <c r="B347" s="61" t="str">
        <f>[1]Correcta!C46</f>
        <v>100</v>
      </c>
      <c r="C347" s="61">
        <f>[1]Correcta!D46</f>
        <v>2</v>
      </c>
      <c r="D347" s="59">
        <v>39213.97</v>
      </c>
      <c r="E347" s="59">
        <f t="shared" si="0"/>
        <v>470567.64</v>
      </c>
    </row>
    <row r="348" spans="1:5" x14ac:dyDescent="0.25">
      <c r="A348" s="57" t="str">
        <f>[1]Correcta!B47</f>
        <v>Jefe de Unidad</v>
      </c>
      <c r="B348" s="61" t="str">
        <f>[1]Correcta!C47</f>
        <v>100</v>
      </c>
      <c r="C348" s="61">
        <f>[1]Correcta!D47</f>
        <v>2</v>
      </c>
      <c r="D348" s="59">
        <v>39213.97</v>
      </c>
      <c r="E348" s="59">
        <f t="shared" si="0"/>
        <v>470567.64</v>
      </c>
    </row>
    <row r="349" spans="1:5" x14ac:dyDescent="0.25">
      <c r="A349" s="57" t="str">
        <f>[1]Correcta!B48</f>
        <v>Juez Menor T</v>
      </c>
      <c r="B349" s="61" t="str">
        <f>[1]Correcta!C48</f>
        <v>100</v>
      </c>
      <c r="C349" s="61">
        <f>[1]Correcta!D48</f>
        <v>21</v>
      </c>
      <c r="D349" s="59">
        <v>39213.97</v>
      </c>
      <c r="E349" s="59">
        <f t="shared" si="0"/>
        <v>470567.64</v>
      </c>
    </row>
    <row r="350" spans="1:5" x14ac:dyDescent="0.25">
      <c r="A350" s="57" t="str">
        <f>[1]Correcta!B49</f>
        <v>Mediador y Conciliador</v>
      </c>
      <c r="B350" s="61" t="str">
        <f>[1]Correcta!C49</f>
        <v>100</v>
      </c>
      <c r="C350" s="61">
        <f>[1]Correcta!D49</f>
        <v>67</v>
      </c>
      <c r="D350" s="59">
        <v>39213.97</v>
      </c>
      <c r="E350" s="59">
        <f t="shared" si="0"/>
        <v>470567.64</v>
      </c>
    </row>
    <row r="351" spans="1:5" x14ac:dyDescent="0.25">
      <c r="A351" s="57" t="str">
        <f>[1]Correcta!B50</f>
        <v>Coordinador Administrativo A</v>
      </c>
      <c r="B351" s="61" t="str">
        <f>[1]Correcta!C50</f>
        <v>110</v>
      </c>
      <c r="C351" s="61">
        <f>[1]Correcta!D50</f>
        <v>18</v>
      </c>
      <c r="D351" s="59">
        <v>52135.81</v>
      </c>
      <c r="E351" s="59">
        <f t="shared" si="0"/>
        <v>625629.72</v>
      </c>
    </row>
    <row r="352" spans="1:5" x14ac:dyDescent="0.25">
      <c r="A352" s="57" t="str">
        <f>[1]Correcta!B51</f>
        <v>Infomático</v>
      </c>
      <c r="B352" s="61" t="str">
        <f>[1]Correcta!C51</f>
        <v>110</v>
      </c>
      <c r="C352" s="61">
        <f>[1]Correcta!D51</f>
        <v>1</v>
      </c>
      <c r="D352" s="59">
        <v>52135.81</v>
      </c>
      <c r="E352" s="59">
        <f t="shared" si="0"/>
        <v>625629.72</v>
      </c>
    </row>
    <row r="353" spans="1:5" x14ac:dyDescent="0.25">
      <c r="A353" s="57" t="str">
        <f>[1]Correcta!B52</f>
        <v>Director de Servicios y Soporte a Zonas</v>
      </c>
      <c r="B353" s="61" t="str">
        <f>[1]Correcta!C52</f>
        <v>110</v>
      </c>
      <c r="C353" s="61">
        <f>[1]Correcta!D52</f>
        <v>1</v>
      </c>
      <c r="D353" s="59">
        <v>52135.81</v>
      </c>
      <c r="E353" s="59">
        <f t="shared" si="0"/>
        <v>625629.72</v>
      </c>
    </row>
    <row r="354" spans="1:5" x14ac:dyDescent="0.25">
      <c r="A354" s="57" t="str">
        <f>[1]Correcta!B53</f>
        <v>Visitador</v>
      </c>
      <c r="B354" s="61" t="str">
        <f>[1]Correcta!C53</f>
        <v>110</v>
      </c>
      <c r="C354" s="61">
        <f>[1]Correcta!D53</f>
        <v>5</v>
      </c>
      <c r="D354" s="59">
        <v>52135.81</v>
      </c>
      <c r="E354" s="59">
        <f t="shared" si="0"/>
        <v>625629.72</v>
      </c>
    </row>
    <row r="355" spans="1:5" x14ac:dyDescent="0.25">
      <c r="A355" s="57" t="str">
        <f>[1]Correcta!B54</f>
        <v>Secretario de juzgado de impugnación</v>
      </c>
      <c r="B355" s="61" t="str">
        <f>[1]Correcta!C54</f>
        <v>110</v>
      </c>
      <c r="C355" s="61">
        <f>[1]Correcta!D54</f>
        <v>4</v>
      </c>
      <c r="D355" s="59">
        <v>52135.81</v>
      </c>
      <c r="E355" s="59">
        <f t="shared" si="0"/>
        <v>625629.72</v>
      </c>
    </row>
    <row r="356" spans="1:5" x14ac:dyDescent="0.25">
      <c r="A356" s="57" t="str">
        <f>[1]Correcta!B55</f>
        <v>Jefe de Actuarios y Oficialía</v>
      </c>
      <c r="B356" s="61" t="str">
        <f>[1]Correcta!C55</f>
        <v>110</v>
      </c>
      <c r="C356" s="61">
        <f>[1]Correcta!D55</f>
        <v>9</v>
      </c>
      <c r="D356" s="59">
        <v>52135.81</v>
      </c>
      <c r="E356" s="59">
        <f t="shared" si="0"/>
        <v>625629.72</v>
      </c>
    </row>
    <row r="357" spans="1:5" x14ac:dyDescent="0.25">
      <c r="A357" s="57" t="str">
        <f>[1]Correcta!B56</f>
        <v>Comisionado</v>
      </c>
      <c r="B357" s="61" t="str">
        <f>[1]Correcta!C56</f>
        <v>110</v>
      </c>
      <c r="C357" s="61">
        <f>[1]Correcta!D56</f>
        <v>4</v>
      </c>
      <c r="D357" s="59">
        <v>52135.81</v>
      </c>
      <c r="E357" s="59">
        <f t="shared" si="0"/>
        <v>625629.72</v>
      </c>
    </row>
    <row r="358" spans="1:5" x14ac:dyDescent="0.25">
      <c r="A358" s="57" t="str">
        <f>[1]Correcta!B57</f>
        <v>Secretario de Sala</v>
      </c>
      <c r="B358" s="61" t="str">
        <f>[1]Correcta!C57</f>
        <v>120</v>
      </c>
      <c r="C358" s="61">
        <f>[1]Correcta!D57</f>
        <v>81</v>
      </c>
      <c r="D358" s="59">
        <v>62350.9</v>
      </c>
      <c r="E358" s="59">
        <f t="shared" si="0"/>
        <v>748210.8</v>
      </c>
    </row>
    <row r="359" spans="1:5" x14ac:dyDescent="0.25">
      <c r="A359" s="57" t="str">
        <f>[1]Correcta!B58</f>
        <v>Jefe de Unidad de Causa y Gestión</v>
      </c>
      <c r="B359" s="61" t="str">
        <f>[1]Correcta!C58</f>
        <v>120</v>
      </c>
      <c r="C359" s="61">
        <f>[1]Correcta!D58</f>
        <v>17</v>
      </c>
      <c r="D359" s="59">
        <v>62350.9</v>
      </c>
      <c r="E359" s="59">
        <f t="shared" si="0"/>
        <v>748210.8</v>
      </c>
    </row>
    <row r="360" spans="1:5" x14ac:dyDescent="0.25">
      <c r="A360" s="57" t="str">
        <f>[1]Correcta!B59</f>
        <v>Sub-Director del Archivo General</v>
      </c>
      <c r="B360" s="61" t="str">
        <f>[1]Correcta!C59</f>
        <v>120</v>
      </c>
      <c r="C360" s="61">
        <f>[1]Correcta!D59</f>
        <v>1</v>
      </c>
      <c r="D360" s="59">
        <v>62350.9</v>
      </c>
      <c r="E360" s="59">
        <f t="shared" si="0"/>
        <v>748210.8</v>
      </c>
    </row>
    <row r="361" spans="1:5" x14ac:dyDescent="0.25">
      <c r="A361" s="57" t="str">
        <f>[1]Correcta!B60</f>
        <v>Secretario Ejecutivo</v>
      </c>
      <c r="B361" s="61" t="str">
        <f>[1]Correcta!C60</f>
        <v>120</v>
      </c>
      <c r="C361" s="61">
        <f>[1]Correcta!D60</f>
        <v>13</v>
      </c>
      <c r="D361" s="59">
        <v>62350.9</v>
      </c>
      <c r="E361" s="59">
        <f t="shared" si="0"/>
        <v>748210.8</v>
      </c>
    </row>
    <row r="362" spans="1:5" x14ac:dyDescent="0.25">
      <c r="A362" s="57" t="str">
        <f>[1]Correcta!B61</f>
        <v>Jefe de Procesos Informáticos del sistema G.O.</v>
      </c>
      <c r="B362" s="61" t="str">
        <f>[1]Correcta!C61</f>
        <v>120</v>
      </c>
      <c r="C362" s="61">
        <f>[1]Correcta!D61</f>
        <v>1</v>
      </c>
      <c r="D362" s="59">
        <v>62350.9</v>
      </c>
      <c r="E362" s="59">
        <f t="shared" si="0"/>
        <v>748210.8</v>
      </c>
    </row>
    <row r="363" spans="1:5" x14ac:dyDescent="0.25">
      <c r="A363" s="57" t="str">
        <f>[1]Correcta!B62</f>
        <v>Secretario del Instituto de Formación</v>
      </c>
      <c r="B363" s="61" t="str">
        <f>[1]Correcta!C62</f>
        <v>120</v>
      </c>
      <c r="C363" s="61">
        <f>[1]Correcta!D62</f>
        <v>1</v>
      </c>
      <c r="D363" s="59">
        <v>62350.9</v>
      </c>
      <c r="E363" s="59">
        <f t="shared" si="0"/>
        <v>748210.8</v>
      </c>
    </row>
    <row r="364" spans="1:5" x14ac:dyDescent="0.25">
      <c r="A364" s="57" t="str">
        <f>[1]Correcta!B63</f>
        <v>Coordinador de Proyectos Estrategicos</v>
      </c>
      <c r="B364" s="61" t="str">
        <f>[1]Correcta!C63</f>
        <v>120</v>
      </c>
      <c r="C364" s="61">
        <f>[1]Correcta!D63</f>
        <v>1</v>
      </c>
      <c r="D364" s="59">
        <v>62350.9</v>
      </c>
      <c r="E364" s="59">
        <f t="shared" si="0"/>
        <v>748210.8</v>
      </c>
    </row>
    <row r="365" spans="1:5" x14ac:dyDescent="0.25">
      <c r="A365" s="57" t="str">
        <f>[1]Correcta!B64</f>
        <v>Director de Desarrollo de Software</v>
      </c>
      <c r="B365" s="61" t="str">
        <f>[1]Correcta!C64</f>
        <v>120</v>
      </c>
      <c r="C365" s="61">
        <f>[1]Correcta!D64</f>
        <v>1</v>
      </c>
      <c r="D365" s="59">
        <v>62350.9</v>
      </c>
      <c r="E365" s="59">
        <f t="shared" si="0"/>
        <v>748210.8</v>
      </c>
    </row>
    <row r="366" spans="1:5" x14ac:dyDescent="0.25">
      <c r="A366" s="57" t="str">
        <f>[1]Correcta!B65</f>
        <v>Sub-Director de Apoyo Técnico Administrativo</v>
      </c>
      <c r="B366" s="61" t="str">
        <f>[1]Correcta!C65</f>
        <v>120</v>
      </c>
      <c r="C366" s="61">
        <f>[1]Correcta!D65</f>
        <v>1</v>
      </c>
      <c r="D366" s="59">
        <v>62350.9</v>
      </c>
      <c r="E366" s="59">
        <f t="shared" si="0"/>
        <v>748210.8</v>
      </c>
    </row>
    <row r="367" spans="1:5" x14ac:dyDescent="0.25">
      <c r="A367" s="57" t="str">
        <f>[1]Correcta!B66</f>
        <v>Director de Oficialía y Actuarios</v>
      </c>
      <c r="B367" s="61" t="str">
        <f>[1]Correcta!C66</f>
        <v>120</v>
      </c>
      <c r="C367" s="61">
        <f>[1]Correcta!D66</f>
        <v>5</v>
      </c>
      <c r="D367" s="59">
        <v>62350.9</v>
      </c>
      <c r="E367" s="59">
        <f t="shared" si="0"/>
        <v>748210.8</v>
      </c>
    </row>
    <row r="368" spans="1:5" x14ac:dyDescent="0.25">
      <c r="A368" s="57" t="str">
        <f>[1]Correcta!B67</f>
        <v>Secretario Proyectista de Resoluciones de Procedim</v>
      </c>
      <c r="B368" s="61" t="str">
        <f>[1]Correcta!C67</f>
        <v>120</v>
      </c>
      <c r="C368" s="61">
        <f>[1]Correcta!D67</f>
        <v>2</v>
      </c>
      <c r="D368" s="59">
        <v>62350.9</v>
      </c>
      <c r="E368" s="59">
        <f t="shared" si="0"/>
        <v>748210.8</v>
      </c>
    </row>
    <row r="369" spans="1:5" x14ac:dyDescent="0.25">
      <c r="A369" s="57" t="str">
        <f>[1]Correcta!B68</f>
        <v>Secretario Comité Técnico de evaluación</v>
      </c>
      <c r="B369" s="61" t="str">
        <f>[1]Correcta!C68</f>
        <v>120</v>
      </c>
      <c r="C369" s="61">
        <f>[1]Correcta!D68</f>
        <v>1</v>
      </c>
      <c r="D369" s="59">
        <v>62350.9</v>
      </c>
      <c r="E369" s="59">
        <f t="shared" ref="E369:E411" si="1">+D369*12</f>
        <v>748210.8</v>
      </c>
    </row>
    <row r="370" spans="1:5" x14ac:dyDescent="0.25">
      <c r="A370" s="57" t="str">
        <f>[1]Correcta!B69</f>
        <v>Juez Menor</v>
      </c>
      <c r="B370" s="61" t="str">
        <f>[1]Correcta!C69</f>
        <v>120</v>
      </c>
      <c r="C370" s="61">
        <f>[1]Correcta!D69</f>
        <v>49</v>
      </c>
      <c r="D370" s="59">
        <v>62350.9</v>
      </c>
      <c r="E370" s="59">
        <f t="shared" si="1"/>
        <v>748210.8</v>
      </c>
    </row>
    <row r="371" spans="1:5" x14ac:dyDescent="0.25">
      <c r="A371" s="57" t="str">
        <f>[1]Correcta!B70</f>
        <v>Sub-director del Centro Estatal de Mediación</v>
      </c>
      <c r="B371" s="61" t="str">
        <f>[1]Correcta!C70</f>
        <v>120</v>
      </c>
      <c r="C371" s="61">
        <f>[1]Correcta!D70</f>
        <v>11</v>
      </c>
      <c r="D371" s="59">
        <v>62350.9</v>
      </c>
      <c r="E371" s="59">
        <f t="shared" si="1"/>
        <v>748210.8</v>
      </c>
    </row>
    <row r="372" spans="1:5" x14ac:dyDescent="0.25">
      <c r="A372" s="57" t="str">
        <f>[1]Correcta!B71</f>
        <v>Sub-Director de Servicios Generales</v>
      </c>
      <c r="B372" s="61" t="str">
        <f>[1]Correcta!C71</f>
        <v>130</v>
      </c>
      <c r="C372" s="61">
        <f>[1]Correcta!D71</f>
        <v>1</v>
      </c>
      <c r="D372" s="59">
        <v>70240.83</v>
      </c>
      <c r="E372" s="59">
        <f t="shared" si="1"/>
        <v>842889.96</v>
      </c>
    </row>
    <row r="373" spans="1:5" x14ac:dyDescent="0.25">
      <c r="A373" s="57" t="str">
        <f>[1]Correcta!B72</f>
        <v>Sub-Director de Adquisiciones</v>
      </c>
      <c r="B373" s="61" t="str">
        <f>[1]Correcta!C72</f>
        <v>130</v>
      </c>
      <c r="C373" s="61">
        <f>[1]Correcta!D72</f>
        <v>1</v>
      </c>
      <c r="D373" s="59">
        <v>70240.83</v>
      </c>
      <c r="E373" s="59">
        <f t="shared" si="1"/>
        <v>842889.96</v>
      </c>
    </row>
    <row r="374" spans="1:5" x14ac:dyDescent="0.25">
      <c r="A374" s="57" t="str">
        <f>[1]Correcta!B73</f>
        <v>Sub-Director de Construcción y Supervisión de Obra</v>
      </c>
      <c r="B374" s="61" t="str">
        <f>[1]Correcta!C73</f>
        <v>130</v>
      </c>
      <c r="C374" s="61">
        <f>[1]Correcta!D73</f>
        <v>1</v>
      </c>
      <c r="D374" s="59">
        <v>70240.83</v>
      </c>
      <c r="E374" s="59">
        <f t="shared" si="1"/>
        <v>842889.96</v>
      </c>
    </row>
    <row r="375" spans="1:5" x14ac:dyDescent="0.25">
      <c r="A375" s="57" t="str">
        <f>[1]Correcta!B74</f>
        <v>Sub-Director de Sistemas Administrativos</v>
      </c>
      <c r="B375" s="61" t="str">
        <f>[1]Correcta!C74</f>
        <v>130</v>
      </c>
      <c r="C375" s="61">
        <f>[1]Correcta!D74</f>
        <v>1</v>
      </c>
      <c r="D375" s="59">
        <v>70240.83</v>
      </c>
      <c r="E375" s="59">
        <f t="shared" si="1"/>
        <v>842889.96</v>
      </c>
    </row>
    <row r="376" spans="1:5" x14ac:dyDescent="0.25">
      <c r="A376" s="57" t="str">
        <f>[1]Correcta!B75</f>
        <v>Sub-Director de Nómina y Recursos Humanos</v>
      </c>
      <c r="B376" s="61" t="str">
        <f>[1]Correcta!C75</f>
        <v>130</v>
      </c>
      <c r="C376" s="61">
        <f>[1]Correcta!D75</f>
        <v>1</v>
      </c>
      <c r="D376" s="59">
        <v>70240.83</v>
      </c>
      <c r="E376" s="59">
        <f t="shared" si="1"/>
        <v>842889.96</v>
      </c>
    </row>
    <row r="377" spans="1:5" x14ac:dyDescent="0.25">
      <c r="A377" s="57" t="str">
        <f>[1]Correcta!B76</f>
        <v>Sub-Director de Presupuesto</v>
      </c>
      <c r="B377" s="61" t="str">
        <f>[1]Correcta!C76</f>
        <v>130</v>
      </c>
      <c r="C377" s="61">
        <f>[1]Correcta!D76</f>
        <v>1</v>
      </c>
      <c r="D377" s="59">
        <v>70240.83</v>
      </c>
      <c r="E377" s="59">
        <f t="shared" si="1"/>
        <v>842889.96</v>
      </c>
    </row>
    <row r="378" spans="1:5" x14ac:dyDescent="0.25">
      <c r="A378" s="57" t="str">
        <f>[1]Correcta!B77</f>
        <v>Sub-Director de Control Patrimonial</v>
      </c>
      <c r="B378" s="61" t="str">
        <f>[1]Correcta!C77</f>
        <v>130</v>
      </c>
      <c r="C378" s="61">
        <f>[1]Correcta!D77</f>
        <v>1</v>
      </c>
      <c r="D378" s="59">
        <v>70240.83</v>
      </c>
      <c r="E378" s="59">
        <f t="shared" si="1"/>
        <v>842889.96</v>
      </c>
    </row>
    <row r="379" spans="1:5" x14ac:dyDescent="0.25">
      <c r="A379" s="57" t="str">
        <f>[1]Correcta!B78</f>
        <v>Sub-Director del Fondo Auxiliar</v>
      </c>
      <c r="B379" s="61" t="str">
        <f>[1]Correcta!C78</f>
        <v>130</v>
      </c>
      <c r="C379" s="61">
        <f>[1]Correcta!D78</f>
        <v>1</v>
      </c>
      <c r="D379" s="59">
        <v>70240.83</v>
      </c>
      <c r="E379" s="59">
        <f t="shared" si="1"/>
        <v>842889.96</v>
      </c>
    </row>
    <row r="380" spans="1:5" x14ac:dyDescent="0.25">
      <c r="A380" s="57" t="str">
        <f>[1]Correcta!B79</f>
        <v>Sub-Director de Proyectos y Mantenimiento a Inmueb</v>
      </c>
      <c r="B380" s="61" t="str">
        <f>[1]Correcta!C79</f>
        <v>130</v>
      </c>
      <c r="C380" s="61">
        <f>[1]Correcta!D79</f>
        <v>1</v>
      </c>
      <c r="D380" s="59">
        <v>70240.83</v>
      </c>
      <c r="E380" s="59">
        <f t="shared" si="1"/>
        <v>842889.96</v>
      </c>
    </row>
    <row r="381" spans="1:5" x14ac:dyDescent="0.25">
      <c r="A381" s="57" t="str">
        <f>[1]Correcta!B80</f>
        <v>Coordinador de Planeación</v>
      </c>
      <c r="B381" s="61" t="str">
        <f>[1]Correcta!C80</f>
        <v>130</v>
      </c>
      <c r="C381" s="61">
        <f>[1]Correcta!D80</f>
        <v>1</v>
      </c>
      <c r="D381" s="59">
        <v>70240.83</v>
      </c>
      <c r="E381" s="59">
        <f t="shared" si="1"/>
        <v>842889.96</v>
      </c>
    </row>
    <row r="382" spans="1:5" x14ac:dyDescent="0.25">
      <c r="A382" s="57" t="str">
        <f>[1]Correcta!B81</f>
        <v>Coordinador de Estadística</v>
      </c>
      <c r="B382" s="61" t="str">
        <f>[1]Correcta!C81</f>
        <v>130</v>
      </c>
      <c r="C382" s="61">
        <f>[1]Correcta!D81</f>
        <v>1</v>
      </c>
      <c r="D382" s="59">
        <v>70240.83</v>
      </c>
      <c r="E382" s="59">
        <f t="shared" si="1"/>
        <v>842889.96</v>
      </c>
    </row>
    <row r="383" spans="1:5" x14ac:dyDescent="0.25">
      <c r="A383" s="57" t="str">
        <f>[1]Correcta!B82</f>
        <v>Director de Auditoria</v>
      </c>
      <c r="B383" s="61" t="str">
        <f>[1]Correcta!C82</f>
        <v>130</v>
      </c>
      <c r="C383" s="61">
        <f>[1]Correcta!D82</f>
        <v>1</v>
      </c>
      <c r="D383" s="59">
        <v>70240.83</v>
      </c>
      <c r="E383" s="59">
        <f t="shared" si="1"/>
        <v>842889.96</v>
      </c>
    </row>
    <row r="384" spans="1:5" x14ac:dyDescent="0.25">
      <c r="A384" s="57" t="str">
        <f>[1]Correcta!B83</f>
        <v>Secretario Particular Presidencia</v>
      </c>
      <c r="B384" s="61" t="str">
        <f>[1]Correcta!C83</f>
        <v>140</v>
      </c>
      <c r="C384" s="61">
        <f>[1]Correcta!D83</f>
        <v>1</v>
      </c>
      <c r="D384" s="59">
        <v>80918.83</v>
      </c>
      <c r="E384" s="59">
        <f t="shared" si="1"/>
        <v>971025.96</v>
      </c>
    </row>
    <row r="385" spans="1:5" x14ac:dyDescent="0.25">
      <c r="A385" s="57" t="str">
        <f>[1]Correcta!B84</f>
        <v>Coordinador  implementación Juzgados Oralidad Penal</v>
      </c>
      <c r="B385" s="61" t="str">
        <f>[1]Correcta!C84</f>
        <v>150</v>
      </c>
      <c r="C385" s="61">
        <f>[1]Correcta!D84</f>
        <v>1</v>
      </c>
      <c r="D385" s="59">
        <v>97517.540000000008</v>
      </c>
      <c r="E385" s="59">
        <f t="shared" si="1"/>
        <v>1170210.48</v>
      </c>
    </row>
    <row r="386" spans="1:5" x14ac:dyDescent="0.25">
      <c r="A386" s="57" t="str">
        <f>[1]Correcta!B85</f>
        <v>Juez de Partido</v>
      </c>
      <c r="B386" s="61" t="str">
        <f>[1]Correcta!C85</f>
        <v>150</v>
      </c>
      <c r="C386" s="61">
        <f>[1]Correcta!D85</f>
        <v>80</v>
      </c>
      <c r="D386" s="59">
        <v>97517.540000000008</v>
      </c>
      <c r="E386" s="59">
        <f t="shared" si="1"/>
        <v>1170210.48</v>
      </c>
    </row>
    <row r="387" spans="1:5" x14ac:dyDescent="0.25">
      <c r="A387" s="57" t="str">
        <f>[1]Correcta!B86</f>
        <v>Director de Asuntos Jurídicos del Poder Judicial</v>
      </c>
      <c r="B387" s="61" t="str">
        <f>[1]Correcta!C86</f>
        <v>150</v>
      </c>
      <c r="C387" s="61">
        <f>[1]Correcta!D86</f>
        <v>1</v>
      </c>
      <c r="D387" s="59">
        <v>97517.540000000008</v>
      </c>
      <c r="E387" s="59">
        <f t="shared" si="1"/>
        <v>1170210.48</v>
      </c>
    </row>
    <row r="388" spans="1:5" x14ac:dyDescent="0.25">
      <c r="A388" s="57" t="str">
        <f>[1]Correcta!B87</f>
        <v>Director del Instituto de Formación</v>
      </c>
      <c r="B388" s="61" t="str">
        <f>[1]Correcta!C87</f>
        <v>150</v>
      </c>
      <c r="C388" s="61">
        <f>[1]Correcta!D87</f>
        <v>2</v>
      </c>
      <c r="D388" s="59">
        <v>97517.540000000008</v>
      </c>
      <c r="E388" s="59">
        <f t="shared" si="1"/>
        <v>1170210.48</v>
      </c>
    </row>
    <row r="389" spans="1:5" x14ac:dyDescent="0.25">
      <c r="A389" s="57" t="str">
        <f>[1]Correcta!B88</f>
        <v>Juez de Oralidad Penal</v>
      </c>
      <c r="B389" s="61" t="str">
        <f>[1]Correcta!C88</f>
        <v>150</v>
      </c>
      <c r="C389" s="61">
        <f>[1]Correcta!D88</f>
        <v>60</v>
      </c>
      <c r="D389" s="59">
        <v>97517.540000000008</v>
      </c>
      <c r="E389" s="59">
        <f t="shared" si="1"/>
        <v>1170210.48</v>
      </c>
    </row>
    <row r="390" spans="1:5" x14ac:dyDescent="0.25">
      <c r="A390" s="57" t="str">
        <f>[1]Correcta!B89</f>
        <v>Juez de ejecución</v>
      </c>
      <c r="B390" s="61" t="str">
        <f>[1]Correcta!C89</f>
        <v>150</v>
      </c>
      <c r="C390" s="61">
        <f>[1]Correcta!D89</f>
        <v>1</v>
      </c>
      <c r="D390" s="59">
        <v>97517.540000000008</v>
      </c>
      <c r="E390" s="59">
        <f t="shared" si="1"/>
        <v>1170210.48</v>
      </c>
    </row>
    <row r="391" spans="1:5" x14ac:dyDescent="0.25">
      <c r="A391" s="57" t="str">
        <f>[1]Correcta!B90</f>
        <v>Juez de adolescentes</v>
      </c>
      <c r="B391" s="61" t="str">
        <f>[1]Correcta!C90</f>
        <v>150</v>
      </c>
      <c r="C391" s="61">
        <f>[1]Correcta!D90</f>
        <v>12</v>
      </c>
      <c r="D391" s="59">
        <v>97517.540000000008</v>
      </c>
      <c r="E391" s="59">
        <f t="shared" si="1"/>
        <v>1170210.48</v>
      </c>
    </row>
    <row r="392" spans="1:5" x14ac:dyDescent="0.25">
      <c r="A392" s="57" t="str">
        <f>[1]Correcta!B91</f>
        <v>Visitador</v>
      </c>
      <c r="B392" s="61" t="str">
        <f>[1]Correcta!C91</f>
        <v>150</v>
      </c>
      <c r="C392" s="61">
        <f>[1]Correcta!D91</f>
        <v>1</v>
      </c>
      <c r="D392" s="59">
        <v>97517.540000000008</v>
      </c>
      <c r="E392" s="59">
        <f t="shared" si="1"/>
        <v>1170210.48</v>
      </c>
    </row>
    <row r="393" spans="1:5" x14ac:dyDescent="0.25">
      <c r="A393" s="57" t="str">
        <f>[1]Correcta!B92</f>
        <v>Director de Gestión en Oralidad</v>
      </c>
      <c r="B393" s="61" t="str">
        <f>[1]Correcta!C92</f>
        <v>150</v>
      </c>
      <c r="C393" s="61">
        <f>[1]Correcta!D92</f>
        <v>1</v>
      </c>
      <c r="D393" s="59">
        <v>97517.540000000008</v>
      </c>
      <c r="E393" s="59">
        <f t="shared" si="1"/>
        <v>1170210.48</v>
      </c>
    </row>
    <row r="394" spans="1:5" x14ac:dyDescent="0.25">
      <c r="A394" s="57" t="str">
        <f>[1]Correcta!B93</f>
        <v>Juez de Ejecución Oral</v>
      </c>
      <c r="B394" s="61" t="str">
        <f>[1]Correcta!C93</f>
        <v>150</v>
      </c>
      <c r="C394" s="61">
        <f>[1]Correcta!D93</f>
        <v>9</v>
      </c>
      <c r="D394" s="59">
        <v>97517.540000000008</v>
      </c>
      <c r="E394" s="59">
        <f t="shared" si="1"/>
        <v>1170210.48</v>
      </c>
    </row>
    <row r="395" spans="1:5" x14ac:dyDescent="0.25">
      <c r="A395" s="57" t="str">
        <f>[1]Correcta!B94</f>
        <v>Coordinador del Sistema de Justicia Penal</v>
      </c>
      <c r="B395" s="61" t="str">
        <f>[1]Correcta!C94</f>
        <v>150</v>
      </c>
      <c r="C395" s="61">
        <f>[1]Correcta!D94</f>
        <v>1</v>
      </c>
      <c r="D395" s="59">
        <v>97517.540000000008</v>
      </c>
      <c r="E395" s="59">
        <f t="shared" si="1"/>
        <v>1170210.48</v>
      </c>
    </row>
    <row r="396" spans="1:5" x14ac:dyDescent="0.25">
      <c r="A396" s="57" t="str">
        <f>[1]Correcta!B95</f>
        <v>Juez de Oralidad Familiar</v>
      </c>
      <c r="B396" s="61" t="str">
        <f>[1]Correcta!C95</f>
        <v>150</v>
      </c>
      <c r="C396" s="61">
        <f>[1]Correcta!D95</f>
        <v>43</v>
      </c>
      <c r="D396" s="59">
        <v>97517.540000000008</v>
      </c>
      <c r="E396" s="59">
        <f t="shared" si="1"/>
        <v>1170210.48</v>
      </c>
    </row>
    <row r="397" spans="1:5" x14ac:dyDescent="0.25">
      <c r="A397" s="57" t="str">
        <f>[1]Correcta!B96</f>
        <v>Juez de Oralidad Mercantil</v>
      </c>
      <c r="B397" s="61" t="str">
        <f>[1]Correcta!C96</f>
        <v>150</v>
      </c>
      <c r="C397" s="61">
        <f>[1]Correcta!D96</f>
        <v>6</v>
      </c>
      <c r="D397" s="59">
        <v>97517.540000000008</v>
      </c>
      <c r="E397" s="59">
        <f t="shared" si="1"/>
        <v>1170210.48</v>
      </c>
    </row>
    <row r="398" spans="1:5" x14ac:dyDescent="0.25">
      <c r="A398" s="57" t="str">
        <f>[1]Correcta!B97</f>
        <v>Director de Tecnologías de Información</v>
      </c>
      <c r="B398" s="61" t="str">
        <f>[1]Correcta!C97</f>
        <v>150</v>
      </c>
      <c r="C398" s="61">
        <f>[1]Correcta!D97</f>
        <v>1</v>
      </c>
      <c r="D398" s="59">
        <v>97517.540000000008</v>
      </c>
      <c r="E398" s="59">
        <f t="shared" si="1"/>
        <v>1170210.48</v>
      </c>
    </row>
    <row r="399" spans="1:5" x14ac:dyDescent="0.25">
      <c r="A399" s="57" t="str">
        <f>[1]Correcta!B98</f>
        <v>Sub-Director de Contabilidad y Finanzas</v>
      </c>
      <c r="B399" s="61" t="str">
        <f>[1]Correcta!C98</f>
        <v>150</v>
      </c>
      <c r="C399" s="61">
        <f>[1]Correcta!D98</f>
        <v>1</v>
      </c>
      <c r="D399" s="59">
        <v>97517.540000000008</v>
      </c>
      <c r="E399" s="59">
        <f t="shared" si="1"/>
        <v>1170210.48</v>
      </c>
    </row>
    <row r="400" spans="1:5" x14ac:dyDescent="0.25">
      <c r="A400" s="57" t="str">
        <f>[1]Correcta!B99</f>
        <v>Director del Centro de Justicia Alternativa</v>
      </c>
      <c r="B400" s="61" t="str">
        <f>[1]Correcta!C99</f>
        <v>150</v>
      </c>
      <c r="C400" s="61">
        <f>[1]Correcta!D99</f>
        <v>1</v>
      </c>
      <c r="D400" s="59">
        <v>97517.540000000008</v>
      </c>
      <c r="E400" s="59">
        <f t="shared" si="1"/>
        <v>1170210.48</v>
      </c>
    </row>
    <row r="401" spans="1:5" x14ac:dyDescent="0.25">
      <c r="A401" s="57" t="str">
        <f>[1]Correcta!B100</f>
        <v>Contralor</v>
      </c>
      <c r="B401" s="61" t="str">
        <f>[1]Correcta!C100</f>
        <v>160</v>
      </c>
      <c r="C401" s="61">
        <f>[1]Correcta!D100</f>
        <v>1</v>
      </c>
      <c r="D401" s="59">
        <v>107473.88999999998</v>
      </c>
      <c r="E401" s="59">
        <f t="shared" si="1"/>
        <v>1289686.6799999997</v>
      </c>
    </row>
    <row r="402" spans="1:5" x14ac:dyDescent="0.25">
      <c r="A402" s="57" t="str">
        <f>[1]Correcta!B101</f>
        <v>Coordinador de Seguridad Institucional</v>
      </c>
      <c r="B402" s="61" t="str">
        <f>[1]Correcta!C101</f>
        <v>160</v>
      </c>
      <c r="C402" s="61">
        <f>[1]Correcta!D101</f>
        <v>1</v>
      </c>
      <c r="D402" s="59">
        <v>107473.88999999998</v>
      </c>
      <c r="E402" s="59">
        <f t="shared" si="1"/>
        <v>1289686.6799999997</v>
      </c>
    </row>
    <row r="403" spans="1:5" x14ac:dyDescent="0.25">
      <c r="A403" s="57" t="str">
        <f>[1]Correcta!B102</f>
        <v>Director de Servicios de Apoyo</v>
      </c>
      <c r="B403" s="61" t="str">
        <f>[1]Correcta!C102</f>
        <v>160</v>
      </c>
      <c r="C403" s="61">
        <f>[1]Correcta!D102</f>
        <v>1</v>
      </c>
      <c r="D403" s="59">
        <v>107473.88999999998</v>
      </c>
      <c r="E403" s="59">
        <f t="shared" si="1"/>
        <v>1289686.6799999997</v>
      </c>
    </row>
    <row r="404" spans="1:5" x14ac:dyDescent="0.25">
      <c r="A404" s="57" t="str">
        <f>[1]Correcta!B103</f>
        <v>Coordinador para Implementación de Juzgados de Ora</v>
      </c>
      <c r="B404" s="61" t="str">
        <f>[1]Correcta!C103</f>
        <v>160</v>
      </c>
      <c r="C404" s="61">
        <f>[1]Correcta!D103</f>
        <v>1</v>
      </c>
      <c r="D404" s="59">
        <v>107473.88999999998</v>
      </c>
      <c r="E404" s="59">
        <f t="shared" si="1"/>
        <v>1289686.6799999997</v>
      </c>
    </row>
    <row r="405" spans="1:5" x14ac:dyDescent="0.25">
      <c r="A405" s="57" t="str">
        <f>[1]Correcta!B104</f>
        <v>Juez de Impugnación</v>
      </c>
      <c r="B405" s="61" t="str">
        <f>[1]Correcta!C104</f>
        <v>170</v>
      </c>
      <c r="C405" s="61">
        <f>[1]Correcta!D104</f>
        <v>2</v>
      </c>
      <c r="D405" s="59">
        <v>124009.42</v>
      </c>
      <c r="E405" s="59">
        <f t="shared" si="1"/>
        <v>1488113.04</v>
      </c>
    </row>
    <row r="406" spans="1:5" x14ac:dyDescent="0.25">
      <c r="A406" s="57" t="str">
        <f>[1]Correcta!B105</f>
        <v>Director de Administración</v>
      </c>
      <c r="B406" s="61" t="str">
        <f>[1]Correcta!C105</f>
        <v>170</v>
      </c>
      <c r="C406" s="61">
        <f>[1]Correcta!D105</f>
        <v>1</v>
      </c>
      <c r="D406" s="59">
        <v>124009.42</v>
      </c>
      <c r="E406" s="59">
        <f t="shared" si="1"/>
        <v>1488113.04</v>
      </c>
    </row>
    <row r="407" spans="1:5" x14ac:dyDescent="0.25">
      <c r="A407" s="57" t="str">
        <f>[1]Correcta!B106</f>
        <v>Secretario Gral. del Supremo Tribunal de Justicia</v>
      </c>
      <c r="B407" s="61" t="str">
        <f>[1]Correcta!C106</f>
        <v>180</v>
      </c>
      <c r="C407" s="61">
        <f>[1]Correcta!D106</f>
        <v>1</v>
      </c>
      <c r="D407" s="59">
        <v>140172.01999999999</v>
      </c>
      <c r="E407" s="59">
        <f t="shared" si="1"/>
        <v>1682064.2399999998</v>
      </c>
    </row>
    <row r="408" spans="1:5" x14ac:dyDescent="0.25">
      <c r="A408" s="57" t="str">
        <f>[1]Correcta!B107</f>
        <v>Secretario Gral. del Consejo</v>
      </c>
      <c r="B408" s="61" t="str">
        <f>[1]Correcta!C107</f>
        <v>180</v>
      </c>
      <c r="C408" s="61">
        <f>[1]Correcta!D107</f>
        <v>1</v>
      </c>
      <c r="D408" s="59">
        <v>140172.01999999999</v>
      </c>
      <c r="E408" s="59">
        <f t="shared" si="1"/>
        <v>1682064.2399999998</v>
      </c>
    </row>
    <row r="409" spans="1:5" x14ac:dyDescent="0.25">
      <c r="A409" s="57" t="str">
        <f>[1]Correcta!B108</f>
        <v>Magistrado Consejero</v>
      </c>
      <c r="B409" s="61" t="str">
        <f>[1]Correcta!C108</f>
        <v>200</v>
      </c>
      <c r="C409" s="61">
        <f>[1]Correcta!D108</f>
        <v>4</v>
      </c>
      <c r="D409" s="59">
        <v>195611.58000000002</v>
      </c>
      <c r="E409" s="59">
        <f t="shared" si="1"/>
        <v>2347338.96</v>
      </c>
    </row>
    <row r="410" spans="1:5" x14ac:dyDescent="0.25">
      <c r="A410" s="57" t="str">
        <f>[1]Correcta!B109</f>
        <v>Magistrado del Supremo Tribunal de Justicia</v>
      </c>
      <c r="B410" s="61" t="str">
        <f>[1]Correcta!C109</f>
        <v>200</v>
      </c>
      <c r="C410" s="61">
        <f>[1]Correcta!D109</f>
        <v>21</v>
      </c>
      <c r="D410" s="59">
        <v>195611.58000000002</v>
      </c>
      <c r="E410" s="59">
        <f t="shared" si="1"/>
        <v>2347338.96</v>
      </c>
    </row>
    <row r="411" spans="1:5" x14ac:dyDescent="0.25">
      <c r="A411" s="62" t="str">
        <f>[1]Correcta!B110</f>
        <v>Presidente del Supremo Tribunal de Justicia</v>
      </c>
      <c r="B411" s="64" t="str">
        <f>[1]Correcta!C110</f>
        <v>210</v>
      </c>
      <c r="C411" s="64">
        <f>[1]Correcta!D110</f>
        <v>1</v>
      </c>
      <c r="D411" s="63">
        <v>224021.02000000002</v>
      </c>
      <c r="E411" s="63">
        <f t="shared" si="1"/>
        <v>2688252.24</v>
      </c>
    </row>
  </sheetData>
  <sheetProtection password="C814" sheet="1" objects="1" scenarios="1"/>
  <mergeCells count="48">
    <mergeCell ref="A1:B1"/>
    <mergeCell ref="A2:B2"/>
    <mergeCell ref="A3:B3"/>
    <mergeCell ref="A199:B199"/>
    <mergeCell ref="A148:B148"/>
    <mergeCell ref="A149:B149"/>
    <mergeCell ref="A150:B150"/>
    <mergeCell ref="A187:B187"/>
    <mergeCell ref="A188:B188"/>
    <mergeCell ref="A189:B189"/>
    <mergeCell ref="A197:B197"/>
    <mergeCell ref="A198:B198"/>
    <mergeCell ref="A274:B274"/>
    <mergeCell ref="A238:B238"/>
    <mergeCell ref="A209:B209"/>
    <mergeCell ref="A210:B210"/>
    <mergeCell ref="A211:B211"/>
    <mergeCell ref="A214:B214"/>
    <mergeCell ref="A217:B217"/>
    <mergeCell ref="A220:B220"/>
    <mergeCell ref="A223:B223"/>
    <mergeCell ref="A226:B226"/>
    <mergeCell ref="A229:B229"/>
    <mergeCell ref="A232:B232"/>
    <mergeCell ref="A235:B235"/>
    <mergeCell ref="A259:B259"/>
    <mergeCell ref="A262:B262"/>
    <mergeCell ref="A265:B265"/>
    <mergeCell ref="A268:B268"/>
    <mergeCell ref="A271:B271"/>
    <mergeCell ref="A241:B241"/>
    <mergeCell ref="A244:B244"/>
    <mergeCell ref="A247:B247"/>
    <mergeCell ref="A250:B250"/>
    <mergeCell ref="A256:B256"/>
    <mergeCell ref="A253:B253"/>
    <mergeCell ref="A301:A302"/>
    <mergeCell ref="B301:B302"/>
    <mergeCell ref="C301:C302"/>
    <mergeCell ref="D301:E301"/>
    <mergeCell ref="A277:B277"/>
    <mergeCell ref="A295:B295"/>
    <mergeCell ref="A280:B280"/>
    <mergeCell ref="A283:B283"/>
    <mergeCell ref="A286:B286"/>
    <mergeCell ref="A289:B289"/>
    <mergeCell ref="A292:B292"/>
    <mergeCell ref="A298:B298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  <headerFooter>
    <oddFooter>&amp;Z&amp;F&amp;RPágina &amp;P</oddFooter>
  </headerFooter>
  <rowBreaks count="2" manualBreakCount="2">
    <brk id="146" max="16383" man="1"/>
    <brk id="2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IAPPE_GTO_PJEG_00_19</vt:lpstr>
      <vt:lpstr>IAPPE_GTO_PJEG_00_19!Área_de_impresión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Arturo CAMM. Morales Martínez</dc:creator>
  <cp:lastModifiedBy>Christian Arturo CAMM. Morales Martínez</cp:lastModifiedBy>
  <cp:lastPrinted>2019-02-13T17:11:02Z</cp:lastPrinted>
  <dcterms:created xsi:type="dcterms:W3CDTF">2019-01-28T20:48:24Z</dcterms:created>
  <dcterms:modified xsi:type="dcterms:W3CDTF">2019-02-13T20:11:37Z</dcterms:modified>
</cp:coreProperties>
</file>