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AL 31 DICIEMBRE DE 2020\REPORTES TRANSPARENCIA\PARA PUBLICAR\2021\para publicar\"/>
    </mc:Choice>
  </mc:AlternateContent>
  <xr:revisionPtr revIDLastSave="0" documentId="13_ncr:1_{F835B1C2-DDEA-4751-A381-F4CC68C287FE}" xr6:coauthVersionLast="46" xr6:coauthVersionMax="46" xr10:uidLastSave="{00000000-0000-0000-0000-000000000000}"/>
  <bookViews>
    <workbookView xWindow="-120" yWindow="-120" windowWidth="20730" windowHeight="11160" tabRatio="306" xr2:uid="{00000000-000D-0000-FFFF-FFFF00000000}"/>
  </bookViews>
  <sheets>
    <sheet name="EAEPEA_GTO_PJEG_01_21" sheetId="4" r:id="rId1"/>
  </sheets>
  <calcPr calcId="191029"/>
</workbook>
</file>

<file path=xl/calcChain.xml><?xml version="1.0" encoding="utf-8"?>
<calcChain xmlns="http://schemas.openxmlformats.org/spreadsheetml/2006/main">
  <c r="G9" i="4" l="1"/>
  <c r="F9" i="4"/>
  <c r="D9" i="4"/>
  <c r="C9" i="4"/>
  <c r="E9" i="4" l="1"/>
  <c r="H9" i="4" s="1"/>
  <c r="E8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7" i="4"/>
  <c r="G40" i="4" l="1"/>
  <c r="G51" i="4" s="1"/>
  <c r="F40" i="4"/>
  <c r="F51" i="4" s="1"/>
  <c r="D40" i="4"/>
  <c r="D51" i="4" s="1"/>
  <c r="C40" i="4"/>
  <c r="C51" i="4" s="1"/>
  <c r="E51" i="4" l="1"/>
  <c r="H51" i="4" s="1"/>
  <c r="E40" i="4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7" i="4"/>
  <c r="H40" i="4" l="1"/>
  <c r="H54" i="4"/>
  <c r="G54" i="4"/>
  <c r="F54" i="4"/>
  <c r="E54" i="4"/>
  <c r="D54" i="4"/>
  <c r="C54" i="4"/>
</calcChain>
</file>

<file path=xl/sharedStrings.xml><?xml version="1.0" encoding="utf-8"?>
<sst xmlns="http://schemas.openxmlformats.org/spreadsheetml/2006/main" count="82" uniqueCount="58">
  <si>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</si>
  <si>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</si>
  <si>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</si>
  <si>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</si>
  <si>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</si>
  <si>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</si>
  <si>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</si>
  <si>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</si>
  <si>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</si>
  <si>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</si>
  <si>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</si>
  <si>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</si>
  <si>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</si>
  <si>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</si>
  <si>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</si>
  <si>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</si>
  <si>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</si>
  <si>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</si>
  <si>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</si>
  <si>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</si>
  <si>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</si>
  <si>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</si>
  <si>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       301   PRESIDENCIA</t>
  </si>
  <si>
    <t xml:space="preserve">       302   SECRETARIA GENERAL DEL STJ</t>
  </si>
  <si>
    <t xml:space="preserve">       304   CONTRALORIA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</si>
  <si>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</si>
  <si>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</si>
  <si>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</si>
  <si>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</si>
  <si>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CENTRO ESTATAL  DE JUSTICIA ALTERNATIVA</t>
  </si>
  <si>
    <t xml:space="preserve">       312   JUZGADOS DE ORALIDAD PENAL</t>
  </si>
  <si>
    <t xml:space="preserve">       313   JUZGADOS DE ORALIDAD FAMILIAR</t>
  </si>
  <si>
    <t xml:space="preserve">       315   JUZGADOS PARA ADOLESCENTES</t>
  </si>
  <si>
    <t xml:space="preserve">       316   VISITADURIA JUDICIAL</t>
  </si>
  <si>
    <t xml:space="preserve">       317   ESCUELA DE ESTUDIOS E INVESTIGACION JUDICIAL</t>
  </si>
  <si>
    <t xml:space="preserve">       321   COORDINACION DE PLANEACIÓN Y ESTADISTICA</t>
  </si>
  <si>
    <t xml:space="preserve">       323   COORDINACION DE COMUNICACIÓN SOCIAL</t>
  </si>
  <si>
    <t xml:space="preserve">       325   COMITÉ DE IGUALDAD DE GENERO Y DERECHOS HUMANOS</t>
  </si>
  <si>
    <t xml:space="preserve">       326   JUZGADOS ORALIDAD MERCANTIL</t>
  </si>
  <si>
    <t xml:space="preserve">       328   JUZGADOS DEL SISTEMA DE JUSTICIA LABORAL</t>
  </si>
  <si>
    <t xml:space="preserve">       FAUX  FONDO AUXILIAR</t>
  </si>
  <si>
    <t xml:space="preserve">       PROD  PRODUCTOS</t>
  </si>
  <si>
    <t xml:space="preserve">       REF   REFRENDO COMPROMETIDO</t>
  </si>
  <si>
    <t xml:space="preserve">       REM   REMANENTE</t>
  </si>
  <si>
    <t>NO APLICA</t>
  </si>
  <si>
    <t>**Toda vez que el Subejercicio se presenta únicamente al cierre del Ejercicio, lo manifestado en la columna de Subejercicio representa un DISPONIBLE ANUAL al cierre de este periodo.</t>
  </si>
  <si>
    <t>Bajo protesta de decir verdad declaramos que los Estados Financieros y sus notas, son razonablemente correctos y son responsabilidad del emisor.</t>
  </si>
  <si>
    <t>Poder Judicial del Estado de Guanajuato
Estado Analítico del Ejercicio del Presupuesto de Egresos
Clasificación Administrativa
Del 1 de Enero al 31 de Marzo de 2021</t>
  </si>
  <si>
    <t xml:space="preserve">       305   DIRECCIÓN DE OFICIALIAS COMUNES DE PARTES Y CENTRALES DE ACTUARIOS</t>
  </si>
  <si>
    <t xml:space="preserve">       306   DIRECCÓN DE SERVICIOS APOYO</t>
  </si>
  <si>
    <t xml:space="preserve">       314   JUZGADOS EJECUCION DE SANCIONES PENALES</t>
  </si>
  <si>
    <t xml:space="preserve">       318   DIRECIÓN DE TECNOLOGIAS DE INFORMACION Y TELECOMUNICACIONES</t>
  </si>
  <si>
    <t xml:space="preserve">       319   DIRECCIÓN DE ARCHIVO GENERAL</t>
  </si>
  <si>
    <t xml:space="preserve">       320   DIRECCIÓN DE ASUNTOS JURIDICOS</t>
  </si>
  <si>
    <t xml:space="preserve">       322   DIRECCIÓN DE SEGURIDAD INSTITUCIONAL</t>
  </si>
  <si>
    <t xml:space="preserve">       327   SISTEMA DE GESTIÓN DE ORALIDAD</t>
  </si>
  <si>
    <t xml:space="preserve">       303   DIRECCIÓN DE ADMINISTRACIÓN</t>
  </si>
  <si>
    <t xml:space="preserve">       324   UNIDAD DE ACCESO A LA INFORMACIÓN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</si>
</sst>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4" xfId="9" applyFont="1" applyFill="1" applyBorder="1" applyAlignment="1">
      <alignment horizontal="center" vertical="center"/>
    </xf>
    <xf numFmtId="0" fontId="7" fillId="0" borderId="1" xfId="8" applyFont="1" applyFill="1" applyBorder="1" applyAlignment="1" applyProtection="1">
      <alignment vertical="top"/>
      <protection locked="0"/>
    </xf>
    <xf numFmtId="4" fontId="8" fillId="0" borderId="15" xfId="0" applyNumberFormat="1" applyFont="1" applyBorder="1" applyProtection="1"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8" fillId="0" borderId="9" xfId="0" applyFont="1" applyBorder="1" applyProtection="1">
      <protection locked="0"/>
    </xf>
    <xf numFmtId="0" fontId="8" fillId="0" borderId="0" xfId="0" applyFont="1" applyProtection="1">
      <protection locked="0"/>
    </xf>
    <xf numFmtId="4" fontId="2" fillId="0" borderId="15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47625</xdr:rowOff>
    </xdr:from>
    <xdr:to>
      <xdr:col>1</xdr:col>
      <xdr:colOff>1704975</xdr:colOff>
      <xdr:row>1</xdr:row>
      <xdr:rowOff>19050</xdr:rowOff>
    </xdr:to>
    <xdr:pic>
      <xdr:nvPicPr>
        <xdr:cNvPr id="2" name="Imagen 7" descr="Descripción: C:\Users\christian.morales\Downloads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1552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42</xdr:row>
      <xdr:rowOff>19050</xdr:rowOff>
    </xdr:from>
    <xdr:to>
      <xdr:col>1</xdr:col>
      <xdr:colOff>1733550</xdr:colOff>
      <xdr:row>42</xdr:row>
      <xdr:rowOff>561975</xdr:rowOff>
    </xdr:to>
    <xdr:pic>
      <xdr:nvPicPr>
        <xdr:cNvPr id="3" name="Imagen 7" descr="Descripción: C:\Users\christian.morales\Downloads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19875"/>
          <a:ext cx="1619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56</xdr:row>
      <xdr:rowOff>0</xdr:rowOff>
    </xdr:from>
    <xdr:to>
      <xdr:col>1</xdr:col>
      <xdr:colOff>1724025</xdr:colOff>
      <xdr:row>56</xdr:row>
      <xdr:rowOff>542925</xdr:rowOff>
    </xdr:to>
    <xdr:pic>
      <xdr:nvPicPr>
        <xdr:cNvPr id="4" name="Imagen 7" descr="Descripción: C:\Users\christian.morales\Downloads\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72575"/>
          <a:ext cx="1619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381000</xdr:colOff>
      <xdr:row>79</xdr:row>
      <xdr:rowOff>0</xdr:rowOff>
    </xdr:from>
    <xdr:to>
      <xdr:col>4</xdr:col>
      <xdr:colOff>228600</xdr:colOff>
      <xdr:row>79</xdr:row>
      <xdr:rowOff>76201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67150" y="17383126"/>
          <a:ext cx="15621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78</xdr:row>
      <xdr:rowOff>38100</xdr:rowOff>
    </xdr:from>
    <xdr:to>
      <xdr:col>1</xdr:col>
      <xdr:colOff>457199</xdr:colOff>
      <xdr:row>79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1</xdr:col>
      <xdr:colOff>1952624</xdr:colOff>
      <xdr:row>80</xdr:row>
      <xdr:rowOff>0</xdr:rowOff>
    </xdr:from>
    <xdr:to>
      <xdr:col>1</xdr:col>
      <xdr:colOff>3962400</xdr:colOff>
      <xdr:row>83</xdr:row>
      <xdr:rowOff>64078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90749" y="14001750"/>
          <a:ext cx="2009776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3914774</xdr:colOff>
      <xdr:row>80</xdr:row>
      <xdr:rowOff>1</xdr:rowOff>
    </xdr:from>
    <xdr:to>
      <xdr:col>3</xdr:col>
      <xdr:colOff>466725</xdr:colOff>
      <xdr:row>82</xdr:row>
      <xdr:rowOff>76201</xdr:rowOff>
    </xdr:to>
    <xdr:sp macro="" textlink="">
      <xdr:nvSpPr>
        <xdr:cNvPr id="8" name="5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52899" y="14001751"/>
          <a:ext cx="1609726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657225</xdr:colOff>
      <xdr:row>80</xdr:row>
      <xdr:rowOff>0</xdr:rowOff>
    </xdr:from>
    <xdr:to>
      <xdr:col>7</xdr:col>
      <xdr:colOff>628650</xdr:colOff>
      <xdr:row>84</xdr:row>
      <xdr:rowOff>0</xdr:rowOff>
    </xdr:to>
    <xdr:sp macro="" textlink="">
      <xdr:nvSpPr>
        <xdr:cNvPr id="9" name="7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877175" y="14001750"/>
          <a:ext cx="1895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Pedro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Landín González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Encargado del Despacho de la Contraloría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79</xdr:row>
      <xdr:rowOff>142874</xdr:rowOff>
    </xdr:from>
    <xdr:to>
      <xdr:col>1</xdr:col>
      <xdr:colOff>2038349</xdr:colOff>
      <xdr:row>84</xdr:row>
      <xdr:rowOff>28574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4001749"/>
          <a:ext cx="220027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Mgdo. Héctor Tinajero Muñoz.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Presidente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581025</xdr:colOff>
      <xdr:row>80</xdr:row>
      <xdr:rowOff>0</xdr:rowOff>
    </xdr:from>
    <xdr:to>
      <xdr:col>5</xdr:col>
      <xdr:colOff>600075</xdr:colOff>
      <xdr:row>84</xdr:row>
      <xdr:rowOff>19050</xdr:rowOff>
    </xdr:to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876925" y="14001750"/>
          <a:ext cx="1943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zoomScaleNormal="100" workbookViewId="0">
      <selection activeCell="H86" sqref="H86"/>
    </sheetView>
  </sheetViews>
  <sheetFormatPr baseColWidth="10" defaultRowHeight="11.25" x14ac:dyDescent="0.2"/>
  <cols>
    <col min="1" max="1" width="4.1640625" style="1" customWidth="1"/>
    <col min="2" max="2" width="75.1640625" style="1" customWidth="1"/>
    <col min="3" max="3" width="16.83203125" style="1" customWidth="1"/>
    <col min="4" max="4" width="16.33203125" style="1" customWidth="1"/>
    <col min="5" max="6" width="16.83203125" style="1" customWidth="1"/>
    <col min="7" max="7" width="16.6640625" style="1" customWidth="1"/>
    <col min="8" max="8" width="16.83203125" style="1" customWidth="1"/>
    <col min="9" max="16384" width="12" style="1"/>
  </cols>
  <sheetData>
    <row r="1" spans="1:8" ht="45" customHeight="1" x14ac:dyDescent="0.2">
      <c r="A1" s="31" t="s">
        <v>47</v>
      </c>
      <c r="B1" s="32"/>
      <c r="C1" s="32"/>
      <c r="D1" s="32"/>
      <c r="E1" s="32"/>
      <c r="F1" s="32"/>
      <c r="G1" s="32"/>
      <c r="H1" s="33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4" t="s">
        <v>12</v>
      </c>
      <c r="B3" s="35"/>
      <c r="C3" s="31" t="s">
        <v>18</v>
      </c>
      <c r="D3" s="32"/>
      <c r="E3" s="32"/>
      <c r="F3" s="32"/>
      <c r="G3" s="33"/>
      <c r="H3" s="40" t="s">
        <v>17</v>
      </c>
    </row>
    <row r="4" spans="1:8" ht="24.95" customHeight="1" x14ac:dyDescent="0.2">
      <c r="A4" s="36"/>
      <c r="B4" s="37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41"/>
    </row>
    <row r="5" spans="1:8" x14ac:dyDescent="0.2">
      <c r="A5" s="38"/>
      <c r="B5" s="39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2"/>
      <c r="B6" s="9"/>
      <c r="C6" s="20"/>
      <c r="D6" s="20"/>
      <c r="E6" s="20"/>
      <c r="F6" s="20"/>
      <c r="G6" s="20"/>
      <c r="H6" s="20"/>
    </row>
    <row r="7" spans="1:8" x14ac:dyDescent="0.2">
      <c r="A7" s="23" t="s">
        <v>22</v>
      </c>
      <c r="B7" s="22"/>
      <c r="C7" s="6">
        <v>10302139</v>
      </c>
      <c r="D7" s="6">
        <v>195881.18</v>
      </c>
      <c r="E7" s="6">
        <f>C7+D7</f>
        <v>10498020.18</v>
      </c>
      <c r="F7" s="30">
        <v>1564808.85</v>
      </c>
      <c r="G7" s="30">
        <v>1564808.85</v>
      </c>
      <c r="H7" s="6">
        <f>E7-F7</f>
        <v>8933211.3300000001</v>
      </c>
    </row>
    <row r="8" spans="1:8" x14ac:dyDescent="0.2">
      <c r="A8" s="23" t="s">
        <v>23</v>
      </c>
      <c r="B8" s="22"/>
      <c r="C8" s="6">
        <v>5724964</v>
      </c>
      <c r="D8" s="6">
        <v>499.82</v>
      </c>
      <c r="E8" s="6">
        <f t="shared" ref="E8:E38" si="0">C8+D8</f>
        <v>5725463.8200000003</v>
      </c>
      <c r="F8" s="30">
        <v>1193787.08</v>
      </c>
      <c r="G8" s="30">
        <v>1193787.08</v>
      </c>
      <c r="H8" s="6">
        <f t="shared" ref="H8:H38" si="1">E8-F8</f>
        <v>4531676.74</v>
      </c>
    </row>
    <row r="9" spans="1:8" x14ac:dyDescent="0.2">
      <c r="A9" s="23" t="s">
        <v>56</v>
      </c>
      <c r="B9" s="22"/>
      <c r="C9" s="6">
        <f>40873169.97+64478763</f>
        <v>105351932.97</v>
      </c>
      <c r="D9" s="6">
        <f>1587.8-1839784.25</f>
        <v>-1838196.45</v>
      </c>
      <c r="E9" s="6">
        <f t="shared" si="0"/>
        <v>103513736.52</v>
      </c>
      <c r="F9" s="30">
        <f>10328929.41+70598.75</f>
        <v>10399528.16</v>
      </c>
      <c r="G9" s="30">
        <f>10316211.41+70598.75</f>
        <v>10386810.16</v>
      </c>
      <c r="H9" s="6">
        <f>E9-F9</f>
        <v>93114208.359999999</v>
      </c>
    </row>
    <row r="10" spans="1:8" x14ac:dyDescent="0.2">
      <c r="A10" s="23" t="s">
        <v>24</v>
      </c>
      <c r="B10" s="22"/>
      <c r="C10" s="30">
        <v>10095568</v>
      </c>
      <c r="D10" s="30">
        <v>1972.74</v>
      </c>
      <c r="E10" s="6">
        <f t="shared" si="0"/>
        <v>10097540.74</v>
      </c>
      <c r="F10" s="30">
        <v>2046617.11</v>
      </c>
      <c r="G10" s="30">
        <v>2046617.11</v>
      </c>
      <c r="H10" s="6">
        <f t="shared" si="1"/>
        <v>8050923.6299999999</v>
      </c>
    </row>
    <row r="11" spans="1:8" x14ac:dyDescent="0.2">
      <c r="A11" s="23" t="s">
        <v>48</v>
      </c>
      <c r="B11" s="22"/>
      <c r="C11" s="30">
        <v>144524927</v>
      </c>
      <c r="D11" s="30">
        <v>-271342.69</v>
      </c>
      <c r="E11" s="6">
        <f t="shared" si="0"/>
        <v>144253584.31</v>
      </c>
      <c r="F11" s="30">
        <v>29515830.09</v>
      </c>
      <c r="G11" s="30">
        <v>29476859.969999999</v>
      </c>
      <c r="H11" s="6">
        <f t="shared" si="1"/>
        <v>114737754.22</v>
      </c>
    </row>
    <row r="12" spans="1:8" x14ac:dyDescent="0.2">
      <c r="A12" s="23" t="s">
        <v>49</v>
      </c>
      <c r="B12" s="22"/>
      <c r="C12" s="30">
        <v>101914624</v>
      </c>
      <c r="D12" s="30">
        <v>2811060.99</v>
      </c>
      <c r="E12" s="6">
        <f t="shared" si="0"/>
        <v>104725684.98999999</v>
      </c>
      <c r="F12" s="30">
        <v>15789271.08</v>
      </c>
      <c r="G12" s="30">
        <v>15633459.08</v>
      </c>
      <c r="H12" s="6">
        <f t="shared" si="1"/>
        <v>88936413.909999996</v>
      </c>
    </row>
    <row r="13" spans="1:8" x14ac:dyDescent="0.2">
      <c r="A13" s="23" t="s">
        <v>25</v>
      </c>
      <c r="B13" s="22"/>
      <c r="C13" s="30">
        <v>49264168</v>
      </c>
      <c r="D13" s="30">
        <v>5433384.29</v>
      </c>
      <c r="E13" s="6">
        <f t="shared" si="0"/>
        <v>54697552.289999999</v>
      </c>
      <c r="F13" s="30">
        <v>10203557.27</v>
      </c>
      <c r="G13" s="30">
        <v>10174395.279999999</v>
      </c>
      <c r="H13" s="6">
        <f t="shared" si="1"/>
        <v>44493995.019999996</v>
      </c>
    </row>
    <row r="14" spans="1:8" x14ac:dyDescent="0.2">
      <c r="A14" s="23" t="s">
        <v>26</v>
      </c>
      <c r="B14" s="22"/>
      <c r="C14" s="30">
        <v>187638741</v>
      </c>
      <c r="D14" s="30">
        <v>-524889.1</v>
      </c>
      <c r="E14" s="6">
        <f t="shared" si="0"/>
        <v>187113851.90000001</v>
      </c>
      <c r="F14" s="30">
        <v>37534953.609999999</v>
      </c>
      <c r="G14" s="30">
        <v>37528921.609999999</v>
      </c>
      <c r="H14" s="6">
        <f t="shared" si="1"/>
        <v>149578898.29000002</v>
      </c>
    </row>
    <row r="15" spans="1:8" x14ac:dyDescent="0.2">
      <c r="A15" s="23" t="s">
        <v>27</v>
      </c>
      <c r="B15" s="22"/>
      <c r="C15" s="30">
        <v>433584010</v>
      </c>
      <c r="D15" s="30">
        <v>23799734.809999999</v>
      </c>
      <c r="E15" s="6">
        <f t="shared" si="0"/>
        <v>457383744.81</v>
      </c>
      <c r="F15" s="30">
        <v>81341595.019999996</v>
      </c>
      <c r="G15" s="30">
        <v>81217301.019999996</v>
      </c>
      <c r="H15" s="6">
        <f t="shared" si="1"/>
        <v>376042149.79000002</v>
      </c>
    </row>
    <row r="16" spans="1:8" x14ac:dyDescent="0.2">
      <c r="A16" s="23" t="s">
        <v>28</v>
      </c>
      <c r="B16" s="22"/>
      <c r="C16" s="30">
        <v>134261636</v>
      </c>
      <c r="D16" s="30">
        <v>-460557.12</v>
      </c>
      <c r="E16" s="6">
        <f t="shared" si="0"/>
        <v>133801078.88</v>
      </c>
      <c r="F16" s="30">
        <v>27672616.73</v>
      </c>
      <c r="G16" s="30">
        <v>27672616.73</v>
      </c>
      <c r="H16" s="6">
        <f t="shared" si="1"/>
        <v>106128462.14999999</v>
      </c>
    </row>
    <row r="17" spans="1:8" x14ac:dyDescent="0.2">
      <c r="A17" s="23" t="s">
        <v>29</v>
      </c>
      <c r="B17" s="22"/>
      <c r="C17" s="30">
        <v>62785337</v>
      </c>
      <c r="D17" s="30">
        <v>-90025.16</v>
      </c>
      <c r="E17" s="6">
        <f t="shared" si="0"/>
        <v>62695311.840000004</v>
      </c>
      <c r="F17" s="30">
        <v>12962147.59</v>
      </c>
      <c r="G17" s="30">
        <v>12962147.59</v>
      </c>
      <c r="H17" s="6">
        <f t="shared" si="1"/>
        <v>49733164.25</v>
      </c>
    </row>
    <row r="18" spans="1:8" x14ac:dyDescent="0.2">
      <c r="A18" s="23" t="s">
        <v>30</v>
      </c>
      <c r="B18" s="22"/>
      <c r="C18" s="30">
        <v>279190739</v>
      </c>
      <c r="D18" s="30">
        <v>-7024806.2599999998</v>
      </c>
      <c r="E18" s="6">
        <f t="shared" si="0"/>
        <v>272165932.74000001</v>
      </c>
      <c r="F18" s="30">
        <v>46779037.719999999</v>
      </c>
      <c r="G18" s="30">
        <v>46754152.289999999</v>
      </c>
      <c r="H18" s="6">
        <f t="shared" si="1"/>
        <v>225386895.02000001</v>
      </c>
    </row>
    <row r="19" spans="1:8" x14ac:dyDescent="0.2">
      <c r="A19" s="23" t="s">
        <v>31</v>
      </c>
      <c r="B19" s="22"/>
      <c r="C19" s="30">
        <v>150675204</v>
      </c>
      <c r="D19" s="30">
        <v>210963.54</v>
      </c>
      <c r="E19" s="6">
        <f t="shared" si="0"/>
        <v>150886167.53999999</v>
      </c>
      <c r="F19" s="30">
        <v>29692297.329999998</v>
      </c>
      <c r="G19" s="30">
        <v>29692297.329999998</v>
      </c>
      <c r="H19" s="6">
        <f t="shared" si="1"/>
        <v>121193870.20999999</v>
      </c>
    </row>
    <row r="20" spans="1:8" x14ac:dyDescent="0.2">
      <c r="A20" s="23" t="s">
        <v>50</v>
      </c>
      <c r="B20" s="22"/>
      <c r="C20" s="30">
        <v>27952897</v>
      </c>
      <c r="D20" s="30">
        <v>-27841.45</v>
      </c>
      <c r="E20" s="6">
        <f t="shared" si="0"/>
        <v>27925055.550000001</v>
      </c>
      <c r="F20" s="30">
        <v>5898252.7699999996</v>
      </c>
      <c r="G20" s="30">
        <v>5898252.7699999996</v>
      </c>
      <c r="H20" s="6">
        <f t="shared" si="1"/>
        <v>22026802.780000001</v>
      </c>
    </row>
    <row r="21" spans="1:8" x14ac:dyDescent="0.2">
      <c r="A21" s="23" t="s">
        <v>32</v>
      </c>
      <c r="B21" s="22"/>
      <c r="C21" s="30">
        <v>35487872</v>
      </c>
      <c r="D21" s="30">
        <v>-758230.07</v>
      </c>
      <c r="E21" s="6">
        <f t="shared" si="0"/>
        <v>34729641.93</v>
      </c>
      <c r="F21" s="30">
        <v>6435483.6100000003</v>
      </c>
      <c r="G21" s="30">
        <v>6435483.6100000003</v>
      </c>
      <c r="H21" s="6">
        <f t="shared" si="1"/>
        <v>28294158.32</v>
      </c>
    </row>
    <row r="22" spans="1:8" x14ac:dyDescent="0.2">
      <c r="A22" s="23" t="s">
        <v>33</v>
      </c>
      <c r="B22" s="22"/>
      <c r="C22" s="30">
        <v>7797986</v>
      </c>
      <c r="D22" s="6">
        <v>0</v>
      </c>
      <c r="E22" s="6">
        <f t="shared" si="0"/>
        <v>7797986</v>
      </c>
      <c r="F22" s="30">
        <v>1486764.45</v>
      </c>
      <c r="G22" s="30">
        <v>1486764.45</v>
      </c>
      <c r="H22" s="6">
        <f t="shared" si="1"/>
        <v>6311221.5499999998</v>
      </c>
    </row>
    <row r="23" spans="1:8" x14ac:dyDescent="0.2">
      <c r="A23" s="23" t="s">
        <v>34</v>
      </c>
      <c r="B23" s="22"/>
      <c r="C23" s="30">
        <v>26670803</v>
      </c>
      <c r="D23" s="30">
        <v>24601.41</v>
      </c>
      <c r="E23" s="6">
        <f t="shared" si="0"/>
        <v>26695404.41</v>
      </c>
      <c r="F23" s="30">
        <v>2755536.46</v>
      </c>
      <c r="G23" s="30">
        <v>2755536.46</v>
      </c>
      <c r="H23" s="6">
        <f t="shared" si="1"/>
        <v>23939867.949999999</v>
      </c>
    </row>
    <row r="24" spans="1:8" x14ac:dyDescent="0.2">
      <c r="A24" s="23" t="s">
        <v>51</v>
      </c>
      <c r="B24" s="22"/>
      <c r="C24" s="30">
        <v>52503608</v>
      </c>
      <c r="D24" s="30">
        <v>6350226.0199999996</v>
      </c>
      <c r="E24" s="6">
        <f t="shared" si="0"/>
        <v>58853834.019999996</v>
      </c>
      <c r="F24" s="30">
        <v>4810420.53</v>
      </c>
      <c r="G24" s="30">
        <v>4781991.38</v>
      </c>
      <c r="H24" s="6">
        <f t="shared" si="1"/>
        <v>54043413.489999995</v>
      </c>
    </row>
    <row r="25" spans="1:8" x14ac:dyDescent="0.2">
      <c r="A25" s="23" t="s">
        <v>52</v>
      </c>
      <c r="B25" s="22"/>
      <c r="C25" s="30">
        <v>32792304</v>
      </c>
      <c r="D25" s="6">
        <v>0</v>
      </c>
      <c r="E25" s="6">
        <f t="shared" si="0"/>
        <v>32792304</v>
      </c>
      <c r="F25" s="30">
        <v>1723484.74</v>
      </c>
      <c r="G25" s="30">
        <v>1716404.74</v>
      </c>
      <c r="H25" s="6">
        <f t="shared" si="1"/>
        <v>31068819.260000002</v>
      </c>
    </row>
    <row r="26" spans="1:8" x14ac:dyDescent="0.2">
      <c r="A26" s="23" t="s">
        <v>53</v>
      </c>
      <c r="B26" s="22"/>
      <c r="C26" s="30">
        <v>6128744</v>
      </c>
      <c r="D26" s="30">
        <v>1698.05</v>
      </c>
      <c r="E26" s="6">
        <f t="shared" si="0"/>
        <v>6130442.0499999998</v>
      </c>
      <c r="F26" s="30">
        <v>1290432.05</v>
      </c>
      <c r="G26" s="30">
        <v>1290432.05</v>
      </c>
      <c r="H26" s="6">
        <f t="shared" si="1"/>
        <v>4840010</v>
      </c>
    </row>
    <row r="27" spans="1:8" x14ac:dyDescent="0.2">
      <c r="A27" s="23" t="s">
        <v>35</v>
      </c>
      <c r="B27" s="22"/>
      <c r="C27" s="30">
        <v>6062210</v>
      </c>
      <c r="D27" s="30">
        <v>109.07</v>
      </c>
      <c r="E27" s="6">
        <f t="shared" si="0"/>
        <v>6062319.0700000003</v>
      </c>
      <c r="F27" s="30">
        <v>1271755.32</v>
      </c>
      <c r="G27" s="30">
        <v>1271755.32</v>
      </c>
      <c r="H27" s="6">
        <f t="shared" si="1"/>
        <v>4790563.75</v>
      </c>
    </row>
    <row r="28" spans="1:8" x14ac:dyDescent="0.2">
      <c r="A28" s="23" t="s">
        <v>54</v>
      </c>
      <c r="B28" s="22"/>
      <c r="C28" s="30">
        <v>48842051</v>
      </c>
      <c r="D28" s="30">
        <v>3192.35</v>
      </c>
      <c r="E28" s="6">
        <f t="shared" si="0"/>
        <v>48845243.350000001</v>
      </c>
      <c r="F28" s="30">
        <v>7281785.1100000003</v>
      </c>
      <c r="G28" s="30">
        <v>7281785.1100000003</v>
      </c>
      <c r="H28" s="6">
        <f t="shared" si="1"/>
        <v>41563458.240000002</v>
      </c>
    </row>
    <row r="29" spans="1:8" x14ac:dyDescent="0.2">
      <c r="A29" s="23" t="s">
        <v>36</v>
      </c>
      <c r="B29" s="22"/>
      <c r="C29" s="30">
        <v>17607790</v>
      </c>
      <c r="D29" s="30">
        <v>335149.38</v>
      </c>
      <c r="E29" s="6">
        <f t="shared" si="0"/>
        <v>17942939.379999999</v>
      </c>
      <c r="F29" s="30">
        <v>652200.81999999995</v>
      </c>
      <c r="G29" s="30">
        <v>652200.81999999995</v>
      </c>
      <c r="H29" s="6">
        <f t="shared" si="1"/>
        <v>17290738.559999999</v>
      </c>
    </row>
    <row r="30" spans="1:8" x14ac:dyDescent="0.2">
      <c r="A30" s="23" t="s">
        <v>57</v>
      </c>
      <c r="B30" s="22"/>
      <c r="C30" s="30">
        <v>1658406</v>
      </c>
      <c r="D30" s="30">
        <v>379.88</v>
      </c>
      <c r="E30" s="6">
        <f t="shared" si="0"/>
        <v>1658785.88</v>
      </c>
      <c r="F30" s="30">
        <v>345801.14</v>
      </c>
      <c r="G30" s="30">
        <v>345801.14</v>
      </c>
      <c r="H30" s="6">
        <f t="shared" si="1"/>
        <v>1312984.7399999998</v>
      </c>
    </row>
    <row r="31" spans="1:8" x14ac:dyDescent="0.2">
      <c r="A31" s="23" t="s">
        <v>37</v>
      </c>
      <c r="B31" s="22"/>
      <c r="C31" s="30">
        <v>2963135</v>
      </c>
      <c r="D31" s="6">
        <v>0</v>
      </c>
      <c r="E31" s="6">
        <f t="shared" si="0"/>
        <v>2963135</v>
      </c>
      <c r="F31" s="30">
        <v>619030.74</v>
      </c>
      <c r="G31" s="30">
        <v>619030.74</v>
      </c>
      <c r="H31" s="6">
        <f t="shared" si="1"/>
        <v>2344104.2599999998</v>
      </c>
    </row>
    <row r="32" spans="1:8" x14ac:dyDescent="0.2">
      <c r="A32" s="23" t="s">
        <v>38</v>
      </c>
      <c r="B32" s="22"/>
      <c r="C32" s="30">
        <v>16257503</v>
      </c>
      <c r="D32" s="6">
        <v>0</v>
      </c>
      <c r="E32" s="6">
        <f t="shared" si="0"/>
        <v>16257503</v>
      </c>
      <c r="F32" s="30">
        <v>3388145.56</v>
      </c>
      <c r="G32" s="30">
        <v>3388145.56</v>
      </c>
      <c r="H32" s="6">
        <f t="shared" si="1"/>
        <v>12869357.439999999</v>
      </c>
    </row>
    <row r="33" spans="1:8" x14ac:dyDescent="0.2">
      <c r="A33" s="23" t="s">
        <v>55</v>
      </c>
      <c r="B33" s="22"/>
      <c r="C33" s="30">
        <v>7343283</v>
      </c>
      <c r="D33" s="30">
        <v>109.1</v>
      </c>
      <c r="E33" s="6">
        <f t="shared" si="0"/>
        <v>7343392.0999999996</v>
      </c>
      <c r="F33" s="30">
        <v>1405615.38</v>
      </c>
      <c r="G33" s="30">
        <v>1405615.38</v>
      </c>
      <c r="H33" s="6">
        <f t="shared" si="1"/>
        <v>5937776.7199999997</v>
      </c>
    </row>
    <row r="34" spans="1:8" x14ac:dyDescent="0.2">
      <c r="A34" s="23" t="s">
        <v>39</v>
      </c>
      <c r="B34" s="22"/>
      <c r="C34" s="30">
        <v>99759622</v>
      </c>
      <c r="D34" s="30">
        <v>-28171486.530000001</v>
      </c>
      <c r="E34" s="6">
        <f t="shared" si="0"/>
        <v>71588135.469999999</v>
      </c>
      <c r="F34" s="6">
        <v>0</v>
      </c>
      <c r="G34" s="6">
        <v>0</v>
      </c>
      <c r="H34" s="6">
        <f t="shared" si="1"/>
        <v>71588135.469999999</v>
      </c>
    </row>
    <row r="35" spans="1:8" x14ac:dyDescent="0.2">
      <c r="A35" s="23" t="s">
        <v>40</v>
      </c>
      <c r="B35" s="22"/>
      <c r="C35" s="6">
        <v>0</v>
      </c>
      <c r="D35" s="30">
        <v>170069757.68000001</v>
      </c>
      <c r="E35" s="6">
        <f t="shared" si="0"/>
        <v>170069757.68000001</v>
      </c>
      <c r="F35" s="30">
        <v>2414752.34</v>
      </c>
      <c r="G35" s="30">
        <v>2414752.34</v>
      </c>
      <c r="H35" s="6">
        <f t="shared" si="1"/>
        <v>167655005.34</v>
      </c>
    </row>
    <row r="36" spans="1:8" x14ac:dyDescent="0.2">
      <c r="A36" s="23" t="s">
        <v>41</v>
      </c>
      <c r="B36" s="22"/>
      <c r="C36" s="30">
        <v>27935013.25</v>
      </c>
      <c r="D36" s="30">
        <v>151754892.59999999</v>
      </c>
      <c r="E36" s="6">
        <f t="shared" si="0"/>
        <v>179689905.84999999</v>
      </c>
      <c r="F36" s="30">
        <v>433595.32</v>
      </c>
      <c r="G36" s="30">
        <v>433595.32</v>
      </c>
      <c r="H36" s="6">
        <f t="shared" si="1"/>
        <v>179256310.53</v>
      </c>
    </row>
    <row r="37" spans="1:8" x14ac:dyDescent="0.2">
      <c r="A37" s="23" t="s">
        <v>42</v>
      </c>
      <c r="B37" s="22"/>
      <c r="C37" s="6">
        <v>0</v>
      </c>
      <c r="D37" s="30">
        <v>183233995.41999999</v>
      </c>
      <c r="E37" s="6">
        <f t="shared" si="0"/>
        <v>183233995.41999999</v>
      </c>
      <c r="F37" s="30">
        <v>40953355.530000001</v>
      </c>
      <c r="G37" s="30">
        <v>40213273.530000001</v>
      </c>
      <c r="H37" s="6">
        <f t="shared" si="1"/>
        <v>142280639.88999999</v>
      </c>
    </row>
    <row r="38" spans="1:8" x14ac:dyDescent="0.2">
      <c r="A38" s="23" t="s">
        <v>43</v>
      </c>
      <c r="B38" s="22"/>
      <c r="C38" s="6">
        <v>0</v>
      </c>
      <c r="D38" s="30">
        <v>2309353.73</v>
      </c>
      <c r="E38" s="6">
        <f t="shared" si="0"/>
        <v>2309353.73</v>
      </c>
      <c r="F38" s="6">
        <v>0</v>
      </c>
      <c r="G38" s="6">
        <v>0</v>
      </c>
      <c r="H38" s="6">
        <f t="shared" si="1"/>
        <v>2309353.73</v>
      </c>
    </row>
    <row r="39" spans="1:8" x14ac:dyDescent="0.2">
      <c r="A39" s="3"/>
      <c r="B39" s="10"/>
      <c r="C39" s="7"/>
      <c r="D39" s="7"/>
      <c r="E39" s="7"/>
      <c r="F39" s="7"/>
      <c r="G39" s="7"/>
      <c r="H39" s="7"/>
    </row>
    <row r="40" spans="1:8" s="29" customFormat="1" x14ac:dyDescent="0.2">
      <c r="A40" s="28"/>
      <c r="B40" s="21" t="s">
        <v>11</v>
      </c>
      <c r="C40" s="8">
        <f t="shared" ref="C40:H40" si="2">SUM(C7:C39)</f>
        <v>2093077217.22</v>
      </c>
      <c r="D40" s="8">
        <f t="shared" si="2"/>
        <v>507369587.23000002</v>
      </c>
      <c r="E40" s="8">
        <f t="shared" si="2"/>
        <v>2600446804.4499998</v>
      </c>
      <c r="F40" s="8">
        <f t="shared" si="2"/>
        <v>389862459.50999987</v>
      </c>
      <c r="G40" s="8">
        <f t="shared" si="2"/>
        <v>388694994.81999993</v>
      </c>
      <c r="H40" s="8">
        <f t="shared" si="2"/>
        <v>2210584344.9400001</v>
      </c>
    </row>
    <row r="43" spans="1:8" ht="45" customHeight="1" x14ac:dyDescent="0.2">
      <c r="A43" s="31" t="s">
        <v>47</v>
      </c>
      <c r="B43" s="32"/>
      <c r="C43" s="32"/>
      <c r="D43" s="32"/>
      <c r="E43" s="32"/>
      <c r="F43" s="32"/>
      <c r="G43" s="32"/>
      <c r="H43" s="33"/>
    </row>
    <row r="45" spans="1:8" x14ac:dyDescent="0.2">
      <c r="A45" s="34" t="s">
        <v>12</v>
      </c>
      <c r="B45" s="35"/>
      <c r="C45" s="31" t="s">
        <v>18</v>
      </c>
      <c r="D45" s="32"/>
      <c r="E45" s="32"/>
      <c r="F45" s="32"/>
      <c r="G45" s="33"/>
      <c r="H45" s="40" t="s">
        <v>17</v>
      </c>
    </row>
    <row r="46" spans="1:8" ht="22.5" x14ac:dyDescent="0.2">
      <c r="A46" s="36"/>
      <c r="B46" s="37"/>
      <c r="C46" s="4" t="s">
        <v>13</v>
      </c>
      <c r="D46" s="4" t="s">
        <v>19</v>
      </c>
      <c r="E46" s="4" t="s">
        <v>14</v>
      </c>
      <c r="F46" s="4" t="s">
        <v>15</v>
      </c>
      <c r="G46" s="4" t="s">
        <v>16</v>
      </c>
      <c r="H46" s="41"/>
    </row>
    <row r="47" spans="1:8" x14ac:dyDescent="0.2">
      <c r="A47" s="38"/>
      <c r="B47" s="39"/>
      <c r="C47" s="5">
        <v>1</v>
      </c>
      <c r="D47" s="5">
        <v>2</v>
      </c>
      <c r="E47" s="5" t="s">
        <v>20</v>
      </c>
      <c r="F47" s="5">
        <v>4</v>
      </c>
      <c r="G47" s="5">
        <v>5</v>
      </c>
      <c r="H47" s="5" t="s">
        <v>21</v>
      </c>
    </row>
    <row r="48" spans="1:8" x14ac:dyDescent="0.2">
      <c r="A48" s="12"/>
      <c r="B48" s="13"/>
      <c r="C48" s="17"/>
      <c r="D48" s="17"/>
      <c r="E48" s="17"/>
      <c r="F48" s="17"/>
      <c r="G48" s="17"/>
      <c r="H48" s="17"/>
    </row>
    <row r="49" spans="1:8" x14ac:dyDescent="0.2">
      <c r="A49" s="3" t="s">
        <v>0</v>
      </c>
      <c r="B49" s="2"/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x14ac:dyDescent="0.2">
      <c r="A50" s="3" t="s">
        <v>1</v>
      </c>
      <c r="B50" s="2"/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x14ac:dyDescent="0.2">
      <c r="A51" s="3" t="s">
        <v>2</v>
      </c>
      <c r="B51" s="2"/>
      <c r="C51" s="18">
        <f>C40</f>
        <v>2093077217.22</v>
      </c>
      <c r="D51" s="18">
        <f>D40</f>
        <v>507369587.23000002</v>
      </c>
      <c r="E51" s="18">
        <f>C51+D51</f>
        <v>2600446804.4499998</v>
      </c>
      <c r="F51" s="18">
        <f>F40</f>
        <v>389862459.50999987</v>
      </c>
      <c r="G51" s="18">
        <f>G40</f>
        <v>388694994.81999993</v>
      </c>
      <c r="H51" s="18">
        <f>E51-F51</f>
        <v>2210584344.9400001</v>
      </c>
    </row>
    <row r="52" spans="1:8" x14ac:dyDescent="0.2">
      <c r="A52" s="3" t="s">
        <v>3</v>
      </c>
      <c r="B52" s="2"/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x14ac:dyDescent="0.2">
      <c r="A53" s="3"/>
      <c r="B53" s="2"/>
      <c r="C53" s="19"/>
      <c r="D53" s="19"/>
      <c r="E53" s="19"/>
      <c r="F53" s="19"/>
      <c r="G53" s="19"/>
      <c r="H53" s="19"/>
    </row>
    <row r="54" spans="1:8" s="29" customFormat="1" x14ac:dyDescent="0.2">
      <c r="A54" s="28"/>
      <c r="B54" s="21" t="s">
        <v>11</v>
      </c>
      <c r="C54" s="8">
        <f>SUM(C49:C53)</f>
        <v>2093077217.22</v>
      </c>
      <c r="D54" s="8">
        <f t="shared" ref="D54:H54" si="3">SUM(D49:D53)</f>
        <v>507369587.23000002</v>
      </c>
      <c r="E54" s="8">
        <f t="shared" si="3"/>
        <v>2600446804.4499998</v>
      </c>
      <c r="F54" s="8">
        <f t="shared" si="3"/>
        <v>389862459.50999987</v>
      </c>
      <c r="G54" s="8">
        <f t="shared" si="3"/>
        <v>388694994.81999993</v>
      </c>
      <c r="H54" s="8">
        <f t="shared" si="3"/>
        <v>2210584344.9400001</v>
      </c>
    </row>
    <row r="57" spans="1:8" ht="45" customHeight="1" x14ac:dyDescent="0.2">
      <c r="A57" s="31" t="s">
        <v>47</v>
      </c>
      <c r="B57" s="32"/>
      <c r="C57" s="32"/>
      <c r="D57" s="32"/>
      <c r="E57" s="32"/>
      <c r="F57" s="32"/>
      <c r="G57" s="32"/>
      <c r="H57" s="33"/>
    </row>
    <row r="58" spans="1:8" x14ac:dyDescent="0.2">
      <c r="A58" s="34" t="s">
        <v>12</v>
      </c>
      <c r="B58" s="35"/>
      <c r="C58" s="31" t="s">
        <v>18</v>
      </c>
      <c r="D58" s="32"/>
      <c r="E58" s="32"/>
      <c r="F58" s="32"/>
      <c r="G58" s="33"/>
      <c r="H58" s="40" t="s">
        <v>17</v>
      </c>
    </row>
    <row r="59" spans="1:8" ht="22.5" x14ac:dyDescent="0.2">
      <c r="A59" s="36"/>
      <c r="B59" s="37"/>
      <c r="C59" s="4" t="s">
        <v>13</v>
      </c>
      <c r="D59" s="4" t="s">
        <v>19</v>
      </c>
      <c r="E59" s="4" t="s">
        <v>14</v>
      </c>
      <c r="F59" s="4" t="s">
        <v>15</v>
      </c>
      <c r="G59" s="4" t="s">
        <v>16</v>
      </c>
      <c r="H59" s="41"/>
    </row>
    <row r="60" spans="1:8" x14ac:dyDescent="0.2">
      <c r="A60" s="38"/>
      <c r="B60" s="39"/>
      <c r="C60" s="5">
        <v>1</v>
      </c>
      <c r="D60" s="5">
        <v>2</v>
      </c>
      <c r="E60" s="5" t="s">
        <v>20</v>
      </c>
      <c r="F60" s="5">
        <v>4</v>
      </c>
      <c r="G60" s="5">
        <v>5</v>
      </c>
      <c r="H60" s="5" t="s">
        <v>21</v>
      </c>
    </row>
    <row r="61" spans="1:8" x14ac:dyDescent="0.2">
      <c r="A61" s="12"/>
      <c r="B61" s="13"/>
      <c r="C61" s="17"/>
      <c r="D61" s="17"/>
      <c r="E61" s="17"/>
      <c r="F61" s="17"/>
      <c r="G61" s="17"/>
      <c r="H61" s="17"/>
    </row>
    <row r="62" spans="1:8" ht="22.5" x14ac:dyDescent="0.2">
      <c r="A62" s="3"/>
      <c r="B62" s="15" t="s">
        <v>5</v>
      </c>
      <c r="C62" s="24" t="s">
        <v>44</v>
      </c>
      <c r="D62" s="18"/>
      <c r="E62" s="18"/>
      <c r="F62" s="18"/>
      <c r="G62" s="18"/>
      <c r="H62" s="18"/>
    </row>
    <row r="63" spans="1:8" x14ac:dyDescent="0.2">
      <c r="A63" s="3"/>
      <c r="B63" s="15"/>
      <c r="C63" s="18"/>
      <c r="D63" s="18"/>
      <c r="E63" s="18"/>
      <c r="F63" s="18"/>
      <c r="G63" s="18"/>
      <c r="H63" s="18"/>
    </row>
    <row r="64" spans="1:8" x14ac:dyDescent="0.2">
      <c r="A64" s="3"/>
      <c r="B64" s="15" t="s">
        <v>4</v>
      </c>
      <c r="C64" s="18"/>
      <c r="D64" s="18"/>
      <c r="E64" s="18"/>
      <c r="F64" s="18"/>
      <c r="G64" s="18"/>
      <c r="H64" s="18"/>
    </row>
    <row r="65" spans="1:8" x14ac:dyDescent="0.2">
      <c r="A65" s="3"/>
      <c r="B65" s="15"/>
      <c r="C65" s="18"/>
      <c r="D65" s="18"/>
      <c r="E65" s="18"/>
      <c r="F65" s="18"/>
      <c r="G65" s="18"/>
      <c r="H65" s="18"/>
    </row>
    <row r="66" spans="1:8" ht="22.5" x14ac:dyDescent="0.2">
      <c r="A66" s="3"/>
      <c r="B66" s="15" t="s">
        <v>6</v>
      </c>
      <c r="C66" s="18"/>
      <c r="D66" s="18"/>
      <c r="E66" s="18"/>
      <c r="F66" s="18"/>
      <c r="G66" s="18"/>
      <c r="H66" s="18"/>
    </row>
    <row r="67" spans="1:8" x14ac:dyDescent="0.2">
      <c r="A67" s="3"/>
      <c r="B67" s="15"/>
      <c r="C67" s="18"/>
      <c r="D67" s="18"/>
      <c r="E67" s="18"/>
      <c r="F67" s="18"/>
      <c r="G67" s="18"/>
      <c r="H67" s="18"/>
    </row>
    <row r="68" spans="1:8" ht="22.5" x14ac:dyDescent="0.2">
      <c r="A68" s="3"/>
      <c r="B68" s="15" t="s">
        <v>8</v>
      </c>
      <c r="C68" s="18"/>
      <c r="D68" s="18"/>
      <c r="E68" s="18"/>
      <c r="F68" s="18"/>
      <c r="G68" s="18"/>
      <c r="H68" s="18"/>
    </row>
    <row r="69" spans="1:8" x14ac:dyDescent="0.2">
      <c r="A69" s="3"/>
      <c r="B69" s="15"/>
      <c r="C69" s="18"/>
      <c r="D69" s="18"/>
      <c r="E69" s="18"/>
      <c r="F69" s="18"/>
      <c r="G69" s="18"/>
      <c r="H69" s="18"/>
    </row>
    <row r="70" spans="1:8" ht="22.5" x14ac:dyDescent="0.2">
      <c r="A70" s="3"/>
      <c r="B70" s="15" t="s">
        <v>9</v>
      </c>
      <c r="C70" s="18"/>
      <c r="D70" s="18"/>
      <c r="E70" s="18"/>
      <c r="F70" s="18"/>
      <c r="G70" s="18"/>
      <c r="H70" s="18"/>
    </row>
    <row r="71" spans="1:8" x14ac:dyDescent="0.2">
      <c r="A71" s="3"/>
      <c r="B71" s="15"/>
      <c r="C71" s="18"/>
      <c r="D71" s="18"/>
      <c r="E71" s="18"/>
      <c r="F71" s="18"/>
      <c r="G71" s="18"/>
      <c r="H71" s="18"/>
    </row>
    <row r="72" spans="1:8" ht="22.5" x14ac:dyDescent="0.2">
      <c r="A72" s="3"/>
      <c r="B72" s="15" t="s">
        <v>10</v>
      </c>
      <c r="C72" s="18"/>
      <c r="D72" s="18"/>
      <c r="E72" s="18"/>
      <c r="F72" s="18"/>
      <c r="G72" s="18"/>
      <c r="H72" s="18"/>
    </row>
    <row r="73" spans="1:8" x14ac:dyDescent="0.2">
      <c r="A73" s="3"/>
      <c r="B73" s="15"/>
      <c r="C73" s="18"/>
      <c r="D73" s="18"/>
      <c r="E73" s="18"/>
      <c r="F73" s="18"/>
      <c r="G73" s="18"/>
      <c r="H73" s="18"/>
    </row>
    <row r="74" spans="1:8" x14ac:dyDescent="0.2">
      <c r="A74" s="3"/>
      <c r="B74" s="15" t="s">
        <v>7</v>
      </c>
      <c r="C74" s="18"/>
      <c r="D74" s="18"/>
      <c r="E74" s="18"/>
      <c r="F74" s="18"/>
      <c r="G74" s="18"/>
      <c r="H74" s="18"/>
    </row>
    <row r="75" spans="1:8" x14ac:dyDescent="0.2">
      <c r="A75" s="14"/>
      <c r="B75" s="16"/>
      <c r="C75" s="19"/>
      <c r="D75" s="19"/>
      <c r="E75" s="19"/>
      <c r="F75" s="19"/>
      <c r="G75" s="19"/>
      <c r="H75" s="19"/>
    </row>
    <row r="76" spans="1:8" s="29" customFormat="1" x14ac:dyDescent="0.2">
      <c r="A76" s="28"/>
      <c r="B76" s="21" t="s">
        <v>11</v>
      </c>
      <c r="C76" s="8"/>
      <c r="D76" s="8"/>
      <c r="E76" s="8"/>
      <c r="F76" s="8"/>
      <c r="G76" s="8"/>
      <c r="H76" s="8"/>
    </row>
    <row r="77" spans="1:8" x14ac:dyDescent="0.2">
      <c r="A77" s="25" t="s">
        <v>45</v>
      </c>
      <c r="B77" s="26"/>
      <c r="C77" s="26"/>
      <c r="D77" s="26"/>
      <c r="E77" s="26"/>
      <c r="F77" s="26"/>
      <c r="G77" s="26"/>
      <c r="H77" s="26"/>
    </row>
    <row r="78" spans="1:8" x14ac:dyDescent="0.2">
      <c r="A78" s="25" t="s">
        <v>46</v>
      </c>
      <c r="B78" s="26"/>
      <c r="C78" s="26"/>
      <c r="D78" s="26"/>
      <c r="E78" s="26"/>
      <c r="F78" s="26"/>
      <c r="G78" s="26"/>
      <c r="H78" s="26"/>
    </row>
    <row r="79" spans="1:8" ht="20.25" customHeight="1" x14ac:dyDescent="0.2">
      <c r="A79" s="25"/>
      <c r="B79" s="27"/>
      <c r="C79" s="27"/>
      <c r="D79" s="27"/>
      <c r="E79" s="27"/>
      <c r="F79" s="27"/>
      <c r="G79" s="27"/>
      <c r="H79" s="27"/>
    </row>
    <row r="80" spans="1:8" x14ac:dyDescent="0.2">
      <c r="A80" s="27"/>
      <c r="B80" s="27"/>
      <c r="C80" s="27"/>
      <c r="D80" s="27"/>
      <c r="E80" s="27"/>
      <c r="F80" s="27"/>
      <c r="G80" s="27"/>
      <c r="H80" s="27"/>
    </row>
    <row r="81" spans="1:8" x14ac:dyDescent="0.2">
      <c r="A81" s="25"/>
      <c r="B81" s="25"/>
      <c r="C81" s="25"/>
      <c r="D81" s="25"/>
      <c r="E81" s="25"/>
      <c r="F81" s="25"/>
      <c r="G81" s="25"/>
      <c r="H81" s="25"/>
    </row>
    <row r="82" spans="1:8" x14ac:dyDescent="0.2">
      <c r="A82" s="25"/>
      <c r="B82" s="25"/>
      <c r="C82" s="25"/>
      <c r="D82" s="25"/>
      <c r="E82" s="25"/>
      <c r="F82" s="25"/>
      <c r="G82" s="25"/>
      <c r="H82" s="25"/>
    </row>
    <row r="83" spans="1:8" x14ac:dyDescent="0.2">
      <c r="A83" s="25"/>
      <c r="B83" s="25"/>
      <c r="C83" s="25"/>
      <c r="D83" s="25"/>
      <c r="E83" s="25"/>
      <c r="F83" s="25"/>
      <c r="G83" s="25"/>
      <c r="H83" s="25"/>
    </row>
  </sheetData>
  <sheetProtection algorithmName="SHA-512" hashValue="PTYkIwMWKgF0TzUNcFoP+9UTpAdeKq6+NTaX3fUpHvI2xGhhZtSusSKYjumImfjE6iI0Q4Uz5RGy3y24Bs/WRA==" saltValue="nLFQAfmO+PC7uP5Bw6Igaw==" spinCount="100000" sheet="1" formatCells="0" formatColumns="0" formatRows="0" insertRows="0" deleteRows="0" autoFilter="0"/>
  <mergeCells count="12">
    <mergeCell ref="A57:H57"/>
    <mergeCell ref="A58:B60"/>
    <mergeCell ref="C58:G58"/>
    <mergeCell ref="H58:H59"/>
    <mergeCell ref="C45:G45"/>
    <mergeCell ref="H45:H46"/>
    <mergeCell ref="A1:H1"/>
    <mergeCell ref="A3:B5"/>
    <mergeCell ref="A43:H43"/>
    <mergeCell ref="A45:B4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EAEPEA_GTO_PJEG_01_21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Contreras</cp:lastModifiedBy>
  <cp:lastPrinted>2021-04-19T20:21:18Z</cp:lastPrinted>
  <dcterms:created xsi:type="dcterms:W3CDTF">2014-02-10T03:37:14Z</dcterms:created>
  <dcterms:modified xsi:type="dcterms:W3CDTF">2021-04-19T20:23:34Z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