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AL 31 DICIEMBRE DE 2020\REPORTES TRANSPARENCIA\PARA PUBLICAR\2021\para publicar\"/>
    </mc:Choice>
  </mc:AlternateContent>
  <xr:revisionPtr revIDLastSave="0" documentId="13_ncr:1_{38A6B19C-4F09-4AD0-8DDB-A89F46EB6E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F_GTO_PJEG_01_21" sheetId="4" r:id="rId1"/>
  </sheets>
  <definedNames>
    <definedName name="_xlnm._FilterDatabase" localSheetId="0" hidden="1">EAIF_GTO_PJEG_01_21!#REF!</definedName>
    <definedName name="_xlnm.Print_Area" localSheetId="0">EAIF_GTO_PJEG_01_21!$A$1:$H$67</definedName>
  </definedNames>
  <calcPr calcId="191029"/>
  <fileRecoveryPr autoRecover="0"/>
</workbook>
</file>

<file path=xl/calcChain.xml><?xml version="1.0" encoding="utf-8"?>
<calcChain xmlns="http://schemas.openxmlformats.org/spreadsheetml/2006/main">
  <c r="G42" i="4" l="1"/>
  <c r="F42" i="4"/>
  <c r="C42" i="4"/>
  <c r="G33" i="4"/>
  <c r="G34" i="4"/>
  <c r="F34" i="4"/>
  <c r="F33" i="4"/>
  <c r="C34" i="4"/>
  <c r="C33" i="4"/>
  <c r="H13" i="4"/>
  <c r="H11" i="4"/>
  <c r="H9" i="4"/>
  <c r="G9" i="4"/>
  <c r="G11" i="4"/>
  <c r="F11" i="4"/>
  <c r="F9" i="4"/>
  <c r="C11" i="4"/>
  <c r="C9" i="4"/>
  <c r="D37" i="4"/>
  <c r="E42" i="4" l="1"/>
  <c r="G31" i="4"/>
  <c r="D31" i="4"/>
  <c r="F31" i="4"/>
  <c r="C31" i="4"/>
  <c r="H32" i="4" l="1"/>
  <c r="H33" i="4"/>
  <c r="H34" i="4"/>
  <c r="H35" i="4"/>
  <c r="H36" i="4"/>
  <c r="H31" i="4"/>
  <c r="G37" i="4"/>
  <c r="H37" i="4" s="1"/>
  <c r="F37" i="4"/>
  <c r="E32" i="4"/>
  <c r="E33" i="4"/>
  <c r="E34" i="4"/>
  <c r="E35" i="4"/>
  <c r="E36" i="4"/>
  <c r="E37" i="4"/>
  <c r="E38" i="4"/>
  <c r="H10" i="4"/>
  <c r="H12" i="4"/>
  <c r="H14" i="4"/>
  <c r="E14" i="4"/>
  <c r="E13" i="4"/>
  <c r="E12" i="4"/>
  <c r="E11" i="4"/>
  <c r="E10" i="4"/>
  <c r="E9" i="4"/>
  <c r="E31" i="4" l="1"/>
  <c r="D53" i="4"/>
  <c r="G49" i="4"/>
  <c r="F49" i="4"/>
  <c r="E49" i="4"/>
  <c r="D49" i="4"/>
  <c r="C49" i="4"/>
  <c r="E48" i="4"/>
  <c r="E41" i="4" s="1"/>
  <c r="G53" i="4"/>
  <c r="F53" i="4"/>
  <c r="C53" i="4"/>
  <c r="F41" i="4"/>
  <c r="D41" i="4"/>
  <c r="C41" i="4"/>
  <c r="H49" i="4" l="1"/>
  <c r="E53" i="4"/>
  <c r="G41" i="4"/>
  <c r="H41" i="4" s="1"/>
  <c r="H42" i="4"/>
  <c r="D39" i="4"/>
  <c r="E39" i="4"/>
  <c r="F39" i="4"/>
  <c r="G39" i="4"/>
  <c r="C39" i="4"/>
  <c r="D16" i="4"/>
  <c r="E16" i="4"/>
  <c r="F16" i="4"/>
  <c r="G16" i="4"/>
  <c r="C16" i="4"/>
</calcChain>
</file>

<file path=xl/sharedStrings.xml><?xml version="1.0" encoding="utf-8"?>
<sst xmlns="http://schemas.openxmlformats.org/spreadsheetml/2006/main" count="77" uniqueCount="53">
  <si>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</si>
  <si>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</si>
  <si>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</si>
  <si>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</si>
  <si>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</si>
  <si>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</si>
  <si>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</si>
  <si>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</si>
  <si>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</si>
  <si>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</si>
  <si>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</si>
  <si>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</si>
  <si>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</si>
  <si>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</si>
  <si>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</si>
  <si>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</si>
  <si>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</si>
  <si>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</si>
  <si>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</si>
  <si>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</si>
  <si>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</si>
  <si>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</si>
  <si>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</si>
  <si>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</si>
  <si>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</si>
  <si>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</si>
  <si>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</si>
  <si>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</si>
  <si>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</si>
  <si>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</si>
  <si>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</si>
  <si>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</si>
  <si>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</si>
  <si>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</si>
  <si>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</si>
  <si>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</si>
  <si>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</si>
  <si>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1. No Etiquetado</t>
  </si>
  <si>
    <t xml:space="preserve">    11. Recursos Fiscales</t>
  </si>
  <si>
    <t xml:space="preserve">    12. Financiamiento interno</t>
  </si>
  <si>
    <t xml:space="preserve">    13. Financiamiento externo</t>
  </si>
  <si>
    <t xml:space="preserve">    14. Ingresos propios</t>
  </si>
  <si>
    <t xml:space="preserve">    15. Recursos federales</t>
  </si>
  <si>
    <t xml:space="preserve">    16. Recursos estatales</t>
  </si>
  <si>
    <t xml:space="preserve">    17. Otros recursos de libre disposición</t>
  </si>
  <si>
    <t xml:space="preserve"> 2. Etiquetado</t>
  </si>
  <si>
    <t xml:space="preserve">    25. Recursos Federales</t>
  </si>
  <si>
    <t xml:space="preserve">    26. Recursos Estatales</t>
  </si>
  <si>
    <t xml:space="preserve">    27. Otros Recursos de Transferencias Federales Etiquetadas</t>
  </si>
  <si>
    <t xml:space="preserve">        Total</t>
  </si>
  <si>
    <t>Bajo protesta de decir verdad declaramos que los Estados Financieros y sus notas, son razonablemente correctos y son responsabilidad del emisor.</t>
  </si>
  <si>
    <t>Poder Judicial del Estado de Guanajuato
Estado Analítico de Ingresos por Fuente de Financiamiento
Del 1 de Enero al 31 de Marzo de 2021</t>
  </si>
  <si>
    <t>Ingresos de Organismos y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</si>
</sst>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4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12" fillId="0" borderId="12" xfId="9" applyNumberFormat="1" applyFont="1" applyFill="1" applyBorder="1" applyAlignment="1" applyProtection="1">
      <protection locked="0"/>
    </xf>
    <xf numFmtId="4" fontId="12" fillId="0" borderId="14" xfId="9" applyNumberFormat="1" applyFont="1" applyFill="1" applyBorder="1" applyAlignment="1" applyProtection="1">
      <protection locked="0"/>
    </xf>
    <xf numFmtId="4" fontId="8" fillId="0" borderId="12" xfId="18" applyNumberFormat="1" applyFont="1" applyFill="1" applyBorder="1" applyAlignment="1" applyProtection="1"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3" fillId="0" borderId="11" xfId="9" applyFont="1" applyFill="1" applyBorder="1" applyAlignment="1" applyProtection="1">
      <alignment vertical="top"/>
      <protection locked="0"/>
    </xf>
    <xf numFmtId="4" fontId="7" fillId="0" borderId="2" xfId="0" applyNumberFormat="1" applyFont="1" applyFill="1" applyBorder="1" applyAlignment="1">
      <alignment wrapText="1"/>
    </xf>
    <xf numFmtId="4" fontId="7" fillId="0" borderId="13" xfId="0" applyNumberFormat="1" applyFont="1" applyFill="1" applyBorder="1" applyAlignment="1">
      <alignment wrapText="1"/>
    </xf>
    <xf numFmtId="4" fontId="3" fillId="0" borderId="11" xfId="9" applyNumberFormat="1" applyFont="1" applyFill="1" applyBorder="1" applyAlignment="1" applyProtection="1">
      <alignment vertical="top"/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6" fillId="0" borderId="9" xfId="9" applyNumberFormat="1" applyFont="1" applyFill="1" applyBorder="1" applyAlignment="1" applyProtection="1">
      <alignment horizontal="left" vertical="top"/>
      <protection locked="0"/>
    </xf>
    <xf numFmtId="4" fontId="7" fillId="0" borderId="14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3" fillId="0" borderId="0" xfId="9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Fill="1" applyBorder="1" applyAlignment="1" applyProtection="1">
      <alignment horizontal="left" vertical="top" wrapText="1"/>
      <protection locked="0"/>
    </xf>
    <xf numFmtId="4" fontId="7" fillId="0" borderId="14" xfId="18" applyNumberFormat="1" applyFont="1" applyFill="1" applyBorder="1" applyAlignment="1" applyProtection="1">
      <protection locked="0"/>
    </xf>
    <xf numFmtId="0" fontId="7" fillId="0" borderId="5" xfId="9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0" xfId="8" applyFont="1" applyFill="1" applyBorder="1" applyAlignment="1" applyProtection="1">
      <alignment horizontal="justify" vertical="top" wrapText="1"/>
    </xf>
    <xf numFmtId="4" fontId="8" fillId="0" borderId="14" xfId="18" applyNumberFormat="1" applyFont="1" applyFill="1" applyBorder="1" applyAlignment="1" applyProtection="1">
      <protection locked="0"/>
    </xf>
    <xf numFmtId="0" fontId="8" fillId="0" borderId="5" xfId="8" applyFont="1" applyFill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8" fillId="0" borderId="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" fontId="8" fillId="0" borderId="7" xfId="9" applyNumberFormat="1" applyFont="1" applyFill="1" applyBorder="1" applyAlignment="1" applyProtection="1">
      <alignment vertical="top"/>
      <protection locked="0"/>
    </xf>
    <xf numFmtId="4" fontId="8" fillId="0" borderId="12" xfId="9" applyNumberFormat="1" applyFont="1" applyFill="1" applyBorder="1" applyAlignment="1" applyProtection="1">
      <alignment vertical="top"/>
      <protection locked="0"/>
    </xf>
    <xf numFmtId="4" fontId="6" fillId="0" borderId="8" xfId="9" applyNumberFormat="1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left" wrapText="1"/>
    </xf>
    <xf numFmtId="0" fontId="0" fillId="0" borderId="0" xfId="8" applyFont="1" applyFill="1" applyBorder="1" applyAlignment="1" applyProtection="1">
      <alignment horizontal="left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0" borderId="8" xfId="9" applyFont="1" applyFill="1" applyBorder="1" applyAlignment="1" applyProtection="1">
      <alignment horizontal="center" vertical="top"/>
      <protection locked="0"/>
    </xf>
    <xf numFmtId="0" fontId="8" fillId="0" borderId="10" xfId="9" applyFont="1" applyFill="1" applyBorder="1" applyAlignment="1" applyProtection="1">
      <alignment horizontal="center" vertical="top"/>
      <protection locked="0"/>
    </xf>
    <xf numFmtId="0" fontId="8" fillId="0" borderId="5" xfId="9" applyFont="1" applyFill="1" applyBorder="1" applyAlignment="1" applyProtection="1">
      <alignment horizontal="left" vertical="top" wrapText="1"/>
    </xf>
    <xf numFmtId="0" fontId="8" fillId="0" borderId="2" xfId="9" applyFont="1" applyFill="1" applyBorder="1" applyAlignment="1" applyProtection="1">
      <alignment horizontal="left" vertical="top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</xdr:rowOff>
    </xdr:from>
    <xdr:to>
      <xdr:col>1</xdr:col>
      <xdr:colOff>1638300</xdr:colOff>
      <xdr:row>0</xdr:row>
      <xdr:rowOff>476251</xdr:rowOff>
    </xdr:to>
    <xdr:pic>
      <xdr:nvPicPr>
        <xdr:cNvPr id="2" name="Imagen 7" descr="Descripción: C:\Users\christian.morales\Downloads\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"/>
          <a:ext cx="1619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2038350</xdr:colOff>
      <xdr:row>63</xdr:row>
      <xdr:rowOff>0</xdr:rowOff>
    </xdr:from>
    <xdr:to>
      <xdr:col>2</xdr:col>
      <xdr:colOff>390524</xdr:colOff>
      <xdr:row>66</xdr:row>
      <xdr:rowOff>64078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3125" y="10363200"/>
          <a:ext cx="1924049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342900</xdr:colOff>
      <xdr:row>63</xdr:row>
      <xdr:rowOff>1</xdr:rowOff>
    </xdr:from>
    <xdr:to>
      <xdr:col>4</xdr:col>
      <xdr:colOff>190500</xdr:colOff>
      <xdr:row>65</xdr:row>
      <xdr:rowOff>76201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19550" y="10525126"/>
          <a:ext cx="20002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962024</xdr:colOff>
      <xdr:row>62</xdr:row>
      <xdr:rowOff>133350</xdr:rowOff>
    </xdr:from>
    <xdr:to>
      <xdr:col>8</xdr:col>
      <xdr:colOff>28575</xdr:colOff>
      <xdr:row>66</xdr:row>
      <xdr:rowOff>19050</xdr:rowOff>
    </xdr:to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0499" y="10515600"/>
          <a:ext cx="218122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Pedro Landín González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Encargado del Despacho de la Contraloría.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60</xdr:row>
      <xdr:rowOff>38100</xdr:rowOff>
    </xdr:from>
    <xdr:to>
      <xdr:col>1</xdr:col>
      <xdr:colOff>457199</xdr:colOff>
      <xdr:row>62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62</xdr:row>
      <xdr:rowOff>142874</xdr:rowOff>
    </xdr:from>
    <xdr:to>
      <xdr:col>1</xdr:col>
      <xdr:colOff>2076449</xdr:colOff>
      <xdr:row>66</xdr:row>
      <xdr:rowOff>114299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0363199"/>
          <a:ext cx="2181224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Mgdo. Héctor Tinajero Muñoz.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Presidente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19050</xdr:colOff>
      <xdr:row>63</xdr:row>
      <xdr:rowOff>0</xdr:rowOff>
    </xdr:from>
    <xdr:to>
      <xdr:col>5</xdr:col>
      <xdr:colOff>952500</xdr:colOff>
      <xdr:row>66</xdr:row>
      <xdr:rowOff>114300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848350" y="10525125"/>
          <a:ext cx="195262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showGridLines="0" tabSelected="1" topLeftCell="A16" zoomScaleNormal="100" workbookViewId="0">
      <selection activeCell="B25" sqref="B25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67" t="s">
        <v>51</v>
      </c>
      <c r="B1" s="68"/>
      <c r="C1" s="68"/>
      <c r="D1" s="68"/>
      <c r="E1" s="68"/>
      <c r="F1" s="68"/>
      <c r="G1" s="68"/>
      <c r="H1" s="69"/>
    </row>
    <row r="2" spans="1:8" s="3" customFormat="1" x14ac:dyDescent="0.2">
      <c r="A2" s="70" t="s">
        <v>14</v>
      </c>
      <c r="B2" s="71"/>
      <c r="C2" s="68" t="s">
        <v>22</v>
      </c>
      <c r="D2" s="68"/>
      <c r="E2" s="68"/>
      <c r="F2" s="68"/>
      <c r="G2" s="68"/>
      <c r="H2" s="76" t="s">
        <v>19</v>
      </c>
    </row>
    <row r="3" spans="1:8" s="1" customFormat="1" ht="24.95" customHeight="1" x14ac:dyDescent="0.2">
      <c r="A3" s="72"/>
      <c r="B3" s="7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7"/>
    </row>
    <row r="4" spans="1:8" s="1" customFormat="1" x14ac:dyDescent="0.2">
      <c r="A4" s="74"/>
      <c r="B4" s="7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19"/>
      <c r="B5" s="27" t="s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30">
        <v>0</v>
      </c>
    </row>
    <row r="6" spans="1:8" x14ac:dyDescent="0.2">
      <c r="A6" s="20"/>
      <c r="B6" s="28" t="s">
        <v>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19"/>
      <c r="B7" s="27" t="s">
        <v>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19"/>
      <c r="B8" s="27" t="s">
        <v>3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  <row r="9" spans="1:8" x14ac:dyDescent="0.2">
      <c r="A9" s="19"/>
      <c r="B9" s="27" t="s">
        <v>4</v>
      </c>
      <c r="C9" s="30">
        <f>20873042.1+38764221.05</f>
        <v>59637263.149999999</v>
      </c>
      <c r="D9" s="30">
        <v>0</v>
      </c>
      <c r="E9" s="30">
        <f>C9+D9</f>
        <v>59637263.149999999</v>
      </c>
      <c r="F9" s="30">
        <f>4939242.9+7940179.17</f>
        <v>12879422.07</v>
      </c>
      <c r="G9" s="30">
        <f>4939242.9+7940179.17</f>
        <v>12879422.07</v>
      </c>
      <c r="H9" s="30">
        <f>G9-C9</f>
        <v>-46757841.079999998</v>
      </c>
    </row>
    <row r="10" spans="1:8" x14ac:dyDescent="0.2">
      <c r="A10" s="20"/>
      <c r="B10" s="28" t="s">
        <v>5</v>
      </c>
      <c r="C10" s="30">
        <v>0</v>
      </c>
      <c r="D10" s="30">
        <v>0</v>
      </c>
      <c r="E10" s="30">
        <f t="shared" ref="E10:E14" si="0">C10+D10</f>
        <v>0</v>
      </c>
      <c r="F10" s="30">
        <v>0</v>
      </c>
      <c r="G10" s="30">
        <v>0</v>
      </c>
      <c r="H10" s="30">
        <f t="shared" ref="H10:H14" si="1">G10-C10</f>
        <v>0</v>
      </c>
    </row>
    <row r="11" spans="1:8" x14ac:dyDescent="0.2">
      <c r="A11" s="26"/>
      <c r="B11" s="27" t="s">
        <v>24</v>
      </c>
      <c r="C11" s="30">
        <f>7061971.15+2108948.92</f>
        <v>9170920.0700000003</v>
      </c>
      <c r="D11" s="30">
        <v>1587.8</v>
      </c>
      <c r="E11" s="30">
        <f t="shared" si="0"/>
        <v>9172507.870000001</v>
      </c>
      <c r="F11" s="30">
        <f>2392539.82+1057061</f>
        <v>3449600.82</v>
      </c>
      <c r="G11" s="30">
        <f>2392539.82+1057061</f>
        <v>3449600.82</v>
      </c>
      <c r="H11" s="30">
        <f>G11-C11</f>
        <v>-5721319.25</v>
      </c>
    </row>
    <row r="12" spans="1:8" ht="22.5" x14ac:dyDescent="0.2">
      <c r="A12" s="26"/>
      <c r="B12" s="27" t="s">
        <v>25</v>
      </c>
      <c r="C12" s="30">
        <v>0</v>
      </c>
      <c r="D12" s="30">
        <v>0</v>
      </c>
      <c r="E12" s="30">
        <f t="shared" si="0"/>
        <v>0</v>
      </c>
      <c r="F12" s="30">
        <v>0</v>
      </c>
      <c r="G12" s="30">
        <v>0</v>
      </c>
      <c r="H12" s="30">
        <f t="shared" si="1"/>
        <v>0</v>
      </c>
    </row>
    <row r="13" spans="1:8" ht="22.5" x14ac:dyDescent="0.2">
      <c r="A13" s="26"/>
      <c r="B13" s="27" t="s">
        <v>26</v>
      </c>
      <c r="C13" s="30">
        <v>2024269034</v>
      </c>
      <c r="D13" s="30">
        <v>0</v>
      </c>
      <c r="E13" s="30">
        <f t="shared" si="0"/>
        <v>2024269034</v>
      </c>
      <c r="F13" s="30">
        <v>613998299</v>
      </c>
      <c r="G13" s="30">
        <v>613998299</v>
      </c>
      <c r="H13" s="30">
        <f>G13-C13</f>
        <v>-1410270735</v>
      </c>
    </row>
    <row r="14" spans="1:8" x14ac:dyDescent="0.2">
      <c r="A14" s="19"/>
      <c r="B14" s="27" t="s">
        <v>6</v>
      </c>
      <c r="C14" s="30">
        <v>0</v>
      </c>
      <c r="D14" s="30">
        <v>507367999.43000001</v>
      </c>
      <c r="E14" s="30">
        <f t="shared" si="0"/>
        <v>507367999.43000001</v>
      </c>
      <c r="F14" s="30">
        <v>0</v>
      </c>
      <c r="G14" s="30">
        <v>0</v>
      </c>
      <c r="H14" s="30">
        <f t="shared" si="1"/>
        <v>0</v>
      </c>
    </row>
    <row r="15" spans="1:8" x14ac:dyDescent="0.2">
      <c r="A15" s="19"/>
      <c r="C15" s="10"/>
      <c r="D15" s="10"/>
      <c r="E15" s="10"/>
      <c r="F15" s="10"/>
      <c r="G15" s="10"/>
      <c r="H15" s="10"/>
    </row>
    <row r="16" spans="1:8" s="3" customFormat="1" x14ac:dyDescent="0.2">
      <c r="A16" s="49"/>
      <c r="B16" s="9" t="s">
        <v>13</v>
      </c>
      <c r="C16" s="50">
        <f>SUM(C5:C15)</f>
        <v>2093077217.22</v>
      </c>
      <c r="D16" s="50">
        <f t="shared" ref="D16:G16" si="2">SUM(D5:D15)</f>
        <v>507369587.23000002</v>
      </c>
      <c r="E16" s="50">
        <f t="shared" si="2"/>
        <v>2600446804.4499998</v>
      </c>
      <c r="F16" s="50">
        <f t="shared" si="2"/>
        <v>630327321.88999999</v>
      </c>
      <c r="G16" s="50">
        <f t="shared" si="2"/>
        <v>630327321.88999999</v>
      </c>
      <c r="H16" s="51"/>
    </row>
    <row r="17" spans="1:8" x14ac:dyDescent="0.2">
      <c r="A17" s="21"/>
      <c r="B17" s="16"/>
      <c r="C17" s="17"/>
      <c r="D17" s="17"/>
      <c r="E17" s="22"/>
      <c r="F17" s="52" t="s">
        <v>21</v>
      </c>
      <c r="G17" s="23"/>
      <c r="H17" s="53">
        <v>0</v>
      </c>
    </row>
    <row r="18" spans="1:8" x14ac:dyDescent="0.2">
      <c r="A18" s="78" t="s">
        <v>23</v>
      </c>
      <c r="B18" s="79"/>
      <c r="C18" s="68" t="s">
        <v>22</v>
      </c>
      <c r="D18" s="68"/>
      <c r="E18" s="68"/>
      <c r="F18" s="68"/>
      <c r="G18" s="68"/>
      <c r="H18" s="76" t="s">
        <v>19</v>
      </c>
    </row>
    <row r="19" spans="1:8" ht="22.5" x14ac:dyDescent="0.2">
      <c r="A19" s="80"/>
      <c r="B19" s="8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7"/>
    </row>
    <row r="20" spans="1:8" x14ac:dyDescent="0.2">
      <c r="A20" s="82"/>
      <c r="B20" s="8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s="3" customFormat="1" x14ac:dyDescent="0.2">
      <c r="A21" s="54" t="s">
        <v>27</v>
      </c>
      <c r="B21" s="55"/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x14ac:dyDescent="0.2">
      <c r="A22" s="11"/>
      <c r="B22" s="12" t="s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</row>
    <row r="23" spans="1:8" x14ac:dyDescent="0.2">
      <c r="A23" s="11"/>
      <c r="B23" s="12" t="s">
        <v>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</row>
    <row r="24" spans="1:8" x14ac:dyDescent="0.2">
      <c r="A24" s="11"/>
      <c r="B24" s="12" t="s">
        <v>2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</row>
    <row r="25" spans="1:8" x14ac:dyDescent="0.2">
      <c r="A25" s="11"/>
      <c r="B25" s="12" t="s">
        <v>3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8" ht="12" customHeight="1" x14ac:dyDescent="0.2">
      <c r="A26" s="11"/>
      <c r="B26" s="12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 ht="12" customHeight="1" x14ac:dyDescent="0.2">
      <c r="A27" s="11"/>
      <c r="B27" s="12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 ht="22.5" x14ac:dyDescent="0.2">
      <c r="A28" s="11"/>
      <c r="B28" s="12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ht="22.5" x14ac:dyDescent="0.2">
      <c r="A29" s="11"/>
      <c r="B29" s="65" t="s">
        <v>26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</row>
    <row r="30" spans="1:8" ht="2.25" customHeight="1" x14ac:dyDescent="0.2">
      <c r="A30" s="11"/>
      <c r="B30" s="12"/>
      <c r="C30" s="14"/>
      <c r="D30" s="14"/>
      <c r="E30" s="14"/>
      <c r="F30" s="14"/>
      <c r="G30" s="14"/>
      <c r="H30" s="14"/>
    </row>
    <row r="31" spans="1:8" s="3" customFormat="1" ht="12.75" customHeight="1" x14ac:dyDescent="0.2">
      <c r="A31" s="86" t="s">
        <v>52</v>
      </c>
      <c r="B31" s="87"/>
      <c r="C31" s="56">
        <f>SUM(C32:C35)</f>
        <v>2093077217.22</v>
      </c>
      <c r="D31" s="56">
        <f t="shared" ref="D31:G31" si="3">SUM(D32:D35)</f>
        <v>1587.8</v>
      </c>
      <c r="E31" s="56">
        <f t="shared" si="3"/>
        <v>2093078805.02</v>
      </c>
      <c r="F31" s="56">
        <f t="shared" si="3"/>
        <v>630327321.88999999</v>
      </c>
      <c r="G31" s="56">
        <f t="shared" si="3"/>
        <v>630327321.88999999</v>
      </c>
      <c r="H31" s="56">
        <f>G31-C31</f>
        <v>-1462749895.3299999</v>
      </c>
    </row>
    <row r="32" spans="1:8" x14ac:dyDescent="0.2">
      <c r="A32" s="11"/>
      <c r="B32" s="12" t="s">
        <v>1</v>
      </c>
      <c r="C32" s="30">
        <v>0</v>
      </c>
      <c r="D32" s="30">
        <v>0</v>
      </c>
      <c r="E32" s="47">
        <f t="shared" ref="E32:E38" si="4">C32+D32</f>
        <v>0</v>
      </c>
      <c r="F32" s="30"/>
      <c r="G32" s="30"/>
      <c r="H32" s="47">
        <f t="shared" ref="H32:H37" si="5">G32-C32</f>
        <v>0</v>
      </c>
    </row>
    <row r="33" spans="1:8" x14ac:dyDescent="0.2">
      <c r="A33" s="11"/>
      <c r="B33" s="12" t="s">
        <v>31</v>
      </c>
      <c r="C33" s="30">
        <f>20873042.1+38764221.05</f>
        <v>59637263.149999999</v>
      </c>
      <c r="D33" s="30">
        <v>0</v>
      </c>
      <c r="E33" s="47">
        <f t="shared" si="4"/>
        <v>59637263.149999999</v>
      </c>
      <c r="F33" s="30">
        <f>4939242.9+7940179.17</f>
        <v>12879422.07</v>
      </c>
      <c r="G33" s="30">
        <f>4939242.9+7940179.17</f>
        <v>12879422.07</v>
      </c>
      <c r="H33" s="47">
        <f t="shared" si="5"/>
        <v>-46757841.079999998</v>
      </c>
    </row>
    <row r="34" spans="1:8" x14ac:dyDescent="0.2">
      <c r="A34" s="11"/>
      <c r="B34" s="12" t="s">
        <v>32</v>
      </c>
      <c r="C34" s="30">
        <f>7061971.15+2108948.92</f>
        <v>9170920.0700000003</v>
      </c>
      <c r="D34" s="30">
        <v>1587.8</v>
      </c>
      <c r="E34" s="47">
        <f t="shared" si="4"/>
        <v>9172507.870000001</v>
      </c>
      <c r="F34" s="30">
        <f>2392539.82+1057061</f>
        <v>3449600.82</v>
      </c>
      <c r="G34" s="30">
        <f>2392539.82+1057061</f>
        <v>3449600.82</v>
      </c>
      <c r="H34" s="47">
        <f t="shared" si="5"/>
        <v>-5721319.25</v>
      </c>
    </row>
    <row r="35" spans="1:8" ht="22.5" x14ac:dyDescent="0.2">
      <c r="A35" s="11"/>
      <c r="B35" s="12" t="s">
        <v>26</v>
      </c>
      <c r="C35" s="30">
        <v>2024269034</v>
      </c>
      <c r="D35" s="30">
        <v>0</v>
      </c>
      <c r="E35" s="47">
        <f t="shared" si="4"/>
        <v>2024269034</v>
      </c>
      <c r="F35" s="30">
        <v>613998299</v>
      </c>
      <c r="G35" s="30">
        <v>613998299</v>
      </c>
      <c r="H35" s="47">
        <f t="shared" si="5"/>
        <v>-1410270735</v>
      </c>
    </row>
    <row r="36" spans="1:8" ht="3" customHeight="1" x14ac:dyDescent="0.2">
      <c r="A36" s="11"/>
      <c r="B36" s="12"/>
      <c r="C36" s="14"/>
      <c r="D36" s="14"/>
      <c r="E36" s="47">
        <f t="shared" si="4"/>
        <v>0</v>
      </c>
      <c r="F36" s="14"/>
      <c r="G36" s="14"/>
      <c r="H36" s="47">
        <f t="shared" si="5"/>
        <v>0</v>
      </c>
    </row>
    <row r="37" spans="1:8" s="3" customFormat="1" x14ac:dyDescent="0.2">
      <c r="A37" s="57" t="s">
        <v>33</v>
      </c>
      <c r="B37" s="58"/>
      <c r="C37" s="56">
        <v>0</v>
      </c>
      <c r="D37" s="56">
        <f>D38</f>
        <v>507367999.43000001</v>
      </c>
      <c r="E37" s="56">
        <f t="shared" si="4"/>
        <v>507367999.43000001</v>
      </c>
      <c r="F37" s="56">
        <f t="shared" ref="F37:G37" si="6">F38</f>
        <v>0</v>
      </c>
      <c r="G37" s="56">
        <f t="shared" si="6"/>
        <v>0</v>
      </c>
      <c r="H37" s="56">
        <f t="shared" si="5"/>
        <v>0</v>
      </c>
    </row>
    <row r="38" spans="1:8" x14ac:dyDescent="0.2">
      <c r="A38" s="48"/>
      <c r="B38" s="12" t="s">
        <v>6</v>
      </c>
      <c r="C38" s="30">
        <v>0</v>
      </c>
      <c r="D38" s="30">
        <v>507367999.43000001</v>
      </c>
      <c r="E38" s="47">
        <f t="shared" si="4"/>
        <v>507367999.43000001</v>
      </c>
      <c r="F38" s="30">
        <v>0</v>
      </c>
      <c r="G38" s="30">
        <v>0</v>
      </c>
      <c r="H38" s="30">
        <v>0</v>
      </c>
    </row>
    <row r="39" spans="1:8" s="3" customFormat="1" x14ac:dyDescent="0.2">
      <c r="A39" s="59"/>
      <c r="B39" s="13" t="s">
        <v>13</v>
      </c>
      <c r="C39" s="50">
        <f>C21+C31+C37</f>
        <v>2093077217.22</v>
      </c>
      <c r="D39" s="50">
        <f t="shared" ref="D39:G39" si="7">D21+D31+D37</f>
        <v>507369587.23000002</v>
      </c>
      <c r="E39" s="50">
        <f t="shared" si="7"/>
        <v>2600446804.4499998</v>
      </c>
      <c r="F39" s="50">
        <f t="shared" si="7"/>
        <v>630327321.88999999</v>
      </c>
      <c r="G39" s="50">
        <f t="shared" si="7"/>
        <v>630327321.88999999</v>
      </c>
      <c r="H39" s="51"/>
    </row>
    <row r="40" spans="1:8" x14ac:dyDescent="0.2">
      <c r="A40" s="15"/>
      <c r="B40" s="16"/>
      <c r="C40" s="17"/>
      <c r="D40" s="17"/>
      <c r="E40" s="17"/>
      <c r="F40" s="52" t="s">
        <v>21</v>
      </c>
      <c r="G40" s="18"/>
      <c r="H40" s="53">
        <v>0</v>
      </c>
    </row>
    <row r="41" spans="1:8" s="3" customFormat="1" x14ac:dyDescent="0.2">
      <c r="A41" s="60" t="s">
        <v>37</v>
      </c>
      <c r="B41" s="61"/>
      <c r="C41" s="62">
        <f>C42+C43+C44+C45+C46+C47+C48</f>
        <v>2093077217.22</v>
      </c>
      <c r="D41" s="62">
        <f t="shared" ref="D41:G41" si="8">D42+D43+D44+D45+D46+D47+D48</f>
        <v>507369587.23000002</v>
      </c>
      <c r="E41" s="62">
        <f t="shared" si="8"/>
        <v>2600446804.4499998</v>
      </c>
      <c r="F41" s="62">
        <f t="shared" si="8"/>
        <v>630327321.88999999</v>
      </c>
      <c r="G41" s="62">
        <f t="shared" si="8"/>
        <v>630327321.88999999</v>
      </c>
      <c r="H41" s="62">
        <f>G41-C41</f>
        <v>-1462749895.3299999</v>
      </c>
    </row>
    <row r="42" spans="1:8" x14ac:dyDescent="0.2">
      <c r="A42" s="33" t="s">
        <v>38</v>
      </c>
      <c r="B42" s="42"/>
      <c r="C42" s="36">
        <f>2052204047.25+40873169.97</f>
        <v>2093077217.22</v>
      </c>
      <c r="D42" s="36">
        <v>1587.8</v>
      </c>
      <c r="E42" s="36">
        <f>C42+D42</f>
        <v>2093078805.02</v>
      </c>
      <c r="F42" s="36">
        <f>621330081.72+8997240.17</f>
        <v>630327321.88999999</v>
      </c>
      <c r="G42" s="36">
        <f>621330081.72+8997240.17</f>
        <v>630327321.88999999</v>
      </c>
      <c r="H42" s="41">
        <f>G42-C42</f>
        <v>-1462749895.3299999</v>
      </c>
    </row>
    <row r="43" spans="1:8" x14ac:dyDescent="0.2">
      <c r="A43" s="33" t="s">
        <v>39</v>
      </c>
      <c r="B43" s="42"/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41">
        <v>0</v>
      </c>
    </row>
    <row r="44" spans="1:8" x14ac:dyDescent="0.2">
      <c r="A44" s="33" t="s">
        <v>40</v>
      </c>
      <c r="B44" s="42"/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41">
        <v>0</v>
      </c>
    </row>
    <row r="45" spans="1:8" x14ac:dyDescent="0.2">
      <c r="A45" s="33" t="s">
        <v>41</v>
      </c>
      <c r="B45" s="42"/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41">
        <v>0</v>
      </c>
    </row>
    <row r="46" spans="1:8" x14ac:dyDescent="0.2">
      <c r="A46" s="33" t="s">
        <v>42</v>
      </c>
      <c r="B46" s="42"/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41">
        <v>0</v>
      </c>
    </row>
    <row r="47" spans="1:8" x14ac:dyDescent="0.2">
      <c r="A47" s="33" t="s">
        <v>43</v>
      </c>
      <c r="B47" s="42"/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41">
        <v>0</v>
      </c>
    </row>
    <row r="48" spans="1:8" x14ac:dyDescent="0.2">
      <c r="A48" s="34" t="s">
        <v>44</v>
      </c>
      <c r="B48" s="43"/>
      <c r="C48" s="37">
        <v>0</v>
      </c>
      <c r="D48" s="37">
        <v>507367999.43000001</v>
      </c>
      <c r="E48" s="36">
        <f>C48+D48</f>
        <v>507367999.43000001</v>
      </c>
      <c r="F48" s="37">
        <v>0</v>
      </c>
      <c r="G48" s="37">
        <v>0</v>
      </c>
      <c r="H48" s="37">
        <v>0</v>
      </c>
    </row>
    <row r="49" spans="1:8" s="3" customFormat="1" x14ac:dyDescent="0.2">
      <c r="A49" s="60" t="s">
        <v>45</v>
      </c>
      <c r="B49" s="61"/>
      <c r="C49" s="62">
        <f>C50+C51+C52</f>
        <v>0</v>
      </c>
      <c r="D49" s="62">
        <f t="shared" ref="D49:G49" si="9">D50+D51+D52</f>
        <v>0</v>
      </c>
      <c r="E49" s="62">
        <f t="shared" si="9"/>
        <v>0</v>
      </c>
      <c r="F49" s="62">
        <f t="shared" si="9"/>
        <v>0</v>
      </c>
      <c r="G49" s="62">
        <f t="shared" si="9"/>
        <v>0</v>
      </c>
      <c r="H49" s="62">
        <f>G49-C49</f>
        <v>0</v>
      </c>
    </row>
    <row r="50" spans="1:8" x14ac:dyDescent="0.2">
      <c r="A50" s="33" t="s">
        <v>46</v>
      </c>
      <c r="B50" s="42"/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3" t="s">
        <v>47</v>
      </c>
      <c r="B51" s="42"/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</row>
    <row r="52" spans="1:8" x14ac:dyDescent="0.2">
      <c r="A52" s="34" t="s">
        <v>48</v>
      </c>
      <c r="B52" s="43"/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</row>
    <row r="53" spans="1:8" s="3" customFormat="1" x14ac:dyDescent="0.2">
      <c r="A53" s="84" t="s">
        <v>49</v>
      </c>
      <c r="B53" s="85"/>
      <c r="C53" s="62">
        <f>C42</f>
        <v>2093077217.22</v>
      </c>
      <c r="D53" s="62">
        <f>D48+D42</f>
        <v>507369587.23000002</v>
      </c>
      <c r="E53" s="62">
        <f>E48+E42</f>
        <v>2600446804.4499998</v>
      </c>
      <c r="F53" s="62">
        <f t="shared" ref="F53:G53" si="10">F48+F42</f>
        <v>630327321.88999999</v>
      </c>
      <c r="G53" s="62">
        <f t="shared" si="10"/>
        <v>630327321.88999999</v>
      </c>
      <c r="H53" s="63"/>
    </row>
    <row r="54" spans="1:8" x14ac:dyDescent="0.2">
      <c r="A54" s="32"/>
      <c r="B54" s="35"/>
      <c r="C54" s="38"/>
      <c r="D54" s="38"/>
      <c r="E54" s="39"/>
      <c r="F54" s="64" t="s">
        <v>21</v>
      </c>
      <c r="G54" s="40"/>
      <c r="H54" s="53">
        <v>0</v>
      </c>
    </row>
    <row r="55" spans="1:8" ht="22.5" x14ac:dyDescent="0.2">
      <c r="B55" s="24" t="s">
        <v>34</v>
      </c>
    </row>
    <row r="56" spans="1:8" x14ac:dyDescent="0.2">
      <c r="B56" s="25" t="s">
        <v>35</v>
      </c>
    </row>
    <row r="57" spans="1:8" ht="3" customHeight="1" x14ac:dyDescent="0.2">
      <c r="B57" s="66" t="s">
        <v>36</v>
      </c>
      <c r="C57" s="66"/>
      <c r="D57" s="66"/>
      <c r="E57" s="66"/>
      <c r="F57" s="66"/>
      <c r="G57" s="66"/>
      <c r="H57" s="66"/>
    </row>
    <row r="58" spans="1:8" x14ac:dyDescent="0.2">
      <c r="B58" s="66"/>
      <c r="C58" s="66"/>
      <c r="D58" s="66"/>
      <c r="E58" s="66"/>
      <c r="F58" s="66"/>
      <c r="G58" s="66"/>
      <c r="H58" s="66"/>
    </row>
    <row r="59" spans="1:8" x14ac:dyDescent="0.2">
      <c r="B59" s="66"/>
      <c r="C59" s="66"/>
      <c r="D59" s="66"/>
      <c r="E59" s="66"/>
      <c r="F59" s="66"/>
      <c r="G59" s="66"/>
      <c r="H59" s="66"/>
    </row>
    <row r="60" spans="1:8" x14ac:dyDescent="0.2">
      <c r="A60" s="44" t="s">
        <v>50</v>
      </c>
      <c r="B60" s="45"/>
      <c r="C60" s="45"/>
      <c r="D60" s="45"/>
      <c r="E60" s="45"/>
      <c r="F60" s="45"/>
      <c r="G60" s="45"/>
      <c r="H60" s="45"/>
    </row>
    <row r="61" spans="1:8" x14ac:dyDescent="0.2">
      <c r="A61" s="44"/>
      <c r="B61" s="46"/>
      <c r="C61" s="46"/>
      <c r="D61" s="46"/>
      <c r="E61" s="46"/>
      <c r="F61" s="46"/>
      <c r="G61" s="46"/>
      <c r="H61" s="46"/>
    </row>
    <row r="62" spans="1:8" x14ac:dyDescent="0.2">
      <c r="A62" s="46"/>
      <c r="B62" s="46"/>
      <c r="C62" s="46"/>
      <c r="D62" s="46"/>
      <c r="E62" s="46"/>
      <c r="F62" s="46"/>
      <c r="G62" s="46"/>
      <c r="H62" s="46"/>
    </row>
    <row r="63" spans="1:8" x14ac:dyDescent="0.2">
      <c r="A63" s="46"/>
      <c r="B63" s="46"/>
      <c r="C63" s="46"/>
      <c r="D63" s="46"/>
      <c r="E63" s="46"/>
      <c r="F63" s="46"/>
      <c r="G63" s="46"/>
      <c r="H63" s="46"/>
    </row>
    <row r="64" spans="1:8" x14ac:dyDescent="0.2">
      <c r="A64" s="44"/>
      <c r="B64" s="44"/>
      <c r="C64" s="44"/>
      <c r="D64" s="44"/>
      <c r="E64" s="44"/>
      <c r="F64" s="44"/>
      <c r="G64" s="44"/>
      <c r="H64" s="44"/>
    </row>
    <row r="65" spans="1:8" x14ac:dyDescent="0.2">
      <c r="A65" s="44"/>
      <c r="B65" s="44"/>
      <c r="C65" s="44"/>
      <c r="D65" s="44"/>
      <c r="E65" s="44"/>
      <c r="F65" s="44"/>
      <c r="G65" s="44"/>
      <c r="H65" s="44"/>
    </row>
    <row r="66" spans="1:8" x14ac:dyDescent="0.2">
      <c r="A66" s="44"/>
      <c r="B66" s="44"/>
      <c r="C66" s="44"/>
      <c r="D66" s="44"/>
      <c r="E66" s="44"/>
      <c r="F66" s="44"/>
      <c r="G66" s="44"/>
      <c r="H66" s="44"/>
    </row>
  </sheetData>
  <sheetProtection algorithmName="SHA-512" hashValue="+Inx2y1/o0/sFesGgbgTsGy+qpysqW+uWzF/OgmkGi+ftVrstXCfroH2cbTp8H22DCPssPoiwZbLJL33fzKyLA==" saltValue="Qw6AAJ9DD36G0MSqSgEoQg==" spinCount="100000" sheet="1" formatCells="0" formatColumns="0" formatRows="0" insertRows="0" autoFilter="0"/>
  <mergeCells count="10">
    <mergeCell ref="B57:H59"/>
    <mergeCell ref="A1:H1"/>
    <mergeCell ref="A2:B4"/>
    <mergeCell ref="C2:G2"/>
    <mergeCell ref="H2:H3"/>
    <mergeCell ref="A18:B20"/>
    <mergeCell ref="C18:G18"/>
    <mergeCell ref="H18:H19"/>
    <mergeCell ref="A53:B53"/>
    <mergeCell ref="A31:B31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EAIF_GTO_PJEG_01_21</vt:lpstr>
      <vt:lpstr>EAIF_GTO_PJEG_01_21!Área_de_impresión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Contreras</cp:lastModifiedBy>
  <cp:lastPrinted>2020-10-19T18:20:45Z</cp:lastPrinted>
  <dcterms:created xsi:type="dcterms:W3CDTF">2012-12-11T20:48:19Z</dcterms:created>
  <dcterms:modified xsi:type="dcterms:W3CDTF">2021-04-19T20:35:55Z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