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portes de transparencia\reportes 2022\integrados\"/>
    </mc:Choice>
  </mc:AlternateContent>
  <xr:revisionPtr revIDLastSave="0" documentId="13_ncr:1_{A855EFB2-9E5F-4A2D-B240-9423EC259FF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RI-COG" sheetId="2" r:id="rId1"/>
    <sheet name="CFF" sheetId="3" r:id="rId2"/>
  </sheets>
  <definedNames>
    <definedName name="_xlnm.Print_Area" localSheetId="1">CFF!$A$1:$H$55</definedName>
    <definedName name="_xlnm.Print_Area" localSheetId="0">'CRI-COG'!$A$1:$H$33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3" l="1"/>
  <c r="G42" i="3"/>
  <c r="F43" i="3"/>
  <c r="G43" i="3"/>
  <c r="F44" i="3"/>
  <c r="G44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C42" i="3"/>
  <c r="D42" i="3"/>
  <c r="C43" i="3"/>
  <c r="D43" i="3"/>
  <c r="C44" i="3"/>
  <c r="D44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 l="1"/>
  <c r="H29" i="3"/>
  <c r="E29" i="3"/>
  <c r="H28" i="3"/>
  <c r="E28" i="3"/>
  <c r="H27" i="3"/>
  <c r="E27" i="3"/>
  <c r="G26" i="3"/>
  <c r="F26" i="3"/>
  <c r="D26" i="3"/>
  <c r="C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G18" i="3"/>
  <c r="F18" i="3"/>
  <c r="D18" i="3"/>
  <c r="C18" i="3"/>
  <c r="H14" i="3"/>
  <c r="H44" i="3" s="1"/>
  <c r="E14" i="3"/>
  <c r="E44" i="3" s="1"/>
  <c r="H13" i="3"/>
  <c r="H43" i="3" s="1"/>
  <c r="E13" i="3"/>
  <c r="E43" i="3" s="1"/>
  <c r="H12" i="3"/>
  <c r="H42" i="3" s="1"/>
  <c r="E12" i="3"/>
  <c r="G11" i="3"/>
  <c r="F11" i="3"/>
  <c r="D11" i="3"/>
  <c r="C11" i="3"/>
  <c r="H10" i="3"/>
  <c r="H40" i="3" s="1"/>
  <c r="E10" i="3"/>
  <c r="H9" i="3"/>
  <c r="H39" i="3" s="1"/>
  <c r="E9" i="3"/>
  <c r="E39" i="3" s="1"/>
  <c r="H8" i="3"/>
  <c r="H38" i="3" s="1"/>
  <c r="E8" i="3"/>
  <c r="E38" i="3" s="1"/>
  <c r="H7" i="3"/>
  <c r="E7" i="3"/>
  <c r="H6" i="3"/>
  <c r="H36" i="3" s="1"/>
  <c r="E6" i="3"/>
  <c r="E36" i="3" s="1"/>
  <c r="H5" i="3"/>
  <c r="E5" i="3"/>
  <c r="E35" i="3" s="1"/>
  <c r="H4" i="3"/>
  <c r="E4" i="3"/>
  <c r="E34" i="3" s="1"/>
  <c r="G3" i="3"/>
  <c r="F3" i="3"/>
  <c r="D3" i="3"/>
  <c r="C3" i="3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G14" i="2"/>
  <c r="F14" i="2"/>
  <c r="D14" i="2"/>
  <c r="C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G3" i="2"/>
  <c r="F3" i="2"/>
  <c r="D3" i="2"/>
  <c r="C3" i="2"/>
  <c r="E40" i="3" l="1"/>
  <c r="E42" i="3"/>
  <c r="H35" i="3"/>
  <c r="H34" i="3"/>
  <c r="F30" i="3"/>
  <c r="H41" i="3"/>
  <c r="H37" i="3"/>
  <c r="E37" i="3"/>
  <c r="E33" i="3" s="1"/>
  <c r="G24" i="2"/>
  <c r="C33" i="3"/>
  <c r="C45" i="3" s="1"/>
  <c r="G33" i="3"/>
  <c r="D33" i="3"/>
  <c r="F24" i="2"/>
  <c r="D41" i="3"/>
  <c r="F41" i="3"/>
  <c r="E41" i="3"/>
  <c r="G41" i="3"/>
  <c r="F33" i="3"/>
  <c r="D15" i="3"/>
  <c r="H11" i="3"/>
  <c r="G30" i="3"/>
  <c r="E11" i="3"/>
  <c r="C15" i="3"/>
  <c r="G15" i="3"/>
  <c r="F15" i="3"/>
  <c r="H3" i="3"/>
  <c r="H18" i="3"/>
  <c r="C30" i="3"/>
  <c r="D30" i="3"/>
  <c r="H26" i="3"/>
  <c r="E18" i="3"/>
  <c r="C24" i="2"/>
  <c r="H3" i="2"/>
  <c r="E3" i="2"/>
  <c r="E14" i="2"/>
  <c r="H14" i="2"/>
  <c r="D24" i="2"/>
  <c r="E26" i="3"/>
  <c r="E3" i="3"/>
  <c r="H33" i="3" l="1"/>
  <c r="H45" i="3" s="1"/>
  <c r="F45" i="3"/>
  <c r="G45" i="3"/>
  <c r="D45" i="3"/>
  <c r="E45" i="3"/>
  <c r="H15" i="3"/>
  <c r="E15" i="3"/>
  <c r="E30" i="3"/>
  <c r="H30" i="3"/>
  <c r="H24" i="2"/>
  <c r="E24" i="2"/>
</calcChain>
</file>

<file path=xl/sharedStrings.xml><?xml version="1.0" encoding="utf-8"?>
<sst xmlns="http://schemas.openxmlformats.org/spreadsheetml/2006/main" count="97" uniqueCount="52">
  <si>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</si>
  <si>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</si>
  <si>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</si>
  <si>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</si>
  <si>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</si>
  <si>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</si>
  <si>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</si>
  <si>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</si>
  <si>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</si>
  <si>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</si>
  <si>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</si>
  <si>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</si>
  <si>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</si>
  <si>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</si>
  <si>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</si>
  <si>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</si>
  <si>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</si>
  <si>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</si>
  <si>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</si>
  <si>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</si>
  <si>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</si>
  <si>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</si>
  <si>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</si>
  <si>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</si>
  <si>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</si>
  <si>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</si>
  <si>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</si>
  <si>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</si>
  <si>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</si>
  <si>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</si>
  <si>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</si>
  <si>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</si>
  <si>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</si>
  <si>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</si>
  <si>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</si>
  <si>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</si>
  <si>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</si>
  <si>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</si>
  <si>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</si>
  <si>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</si>
  <si>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</si>
  <si>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</si>
  <si>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</si>
  <si>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</si>
  <si>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</si>
  <si>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</si>
  <si>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</si>
  <si>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</si>
  <si>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</si>
  <si>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Poder Judicial del Estado de Guanajuato
Flujo de Fondos (Rubro y Capítulo)
Del 1 de Enero al 31 de Marzo de 2022</t>
  </si>
  <si>
    <t>Poder Judicial del Estado de Guanajuato
Flujo de Fondos (Fuente de Financiamiento)
Del 1 de Enero al 31 de Marzo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</si>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</sst>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2" fillId="0" borderId="0" xfId="1" applyFont="1" applyFill="1" applyBorder="1" applyAlignment="1" applyProtection="1">
      <alignment vertical="top"/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114300</xdr:rowOff>
    </xdr:from>
    <xdr:to>
      <xdr:col>7</xdr:col>
      <xdr:colOff>496663</xdr:colOff>
      <xdr:row>32</xdr:row>
      <xdr:rowOff>104913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105275"/>
          <a:ext cx="9764488" cy="990738"/>
        </a:xfrm>
        <a:prstGeom prst="rect">
          <a:avLst/>
        </a:prstGeom>
      </xdr:spPr>
    </xdr:pic>
    <xdr:clientData/>
  </xdr:twoCellAnchor>
  <xdr:twoCellAnchor>
    <xdr:from>
      <xdr:col>0</xdr:col>
      <xdr:colOff>104774</xdr:colOff>
      <xdr:row>0</xdr:row>
      <xdr:rowOff>0</xdr:rowOff>
    </xdr:from>
    <xdr:to>
      <xdr:col>1</xdr:col>
      <xdr:colOff>1171573</xdr:colOff>
      <xdr:row>1</xdr:row>
      <xdr:rowOff>9525</xdr:rowOff>
    </xdr:to>
    <xdr:pic>
      <xdr:nvPicPr>
        <xdr:cNvPr id="4" name="Imagen 7" descr="Descripción: C:\Users\christian.morales\Downloads\LOGO.png">
          <a:extLst>
            <a:ext uri="{FF2B5EF4-FFF2-40B4-BE49-F238E27FC236}">
              <a16:creationId xmlns:a16="http://schemas.microsoft.com/office/drawing/2014/main" id="{8024B72F-F378-48A5-B330-F6F8AF53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139064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7</xdr:col>
      <xdr:colOff>1049113</xdr:colOff>
      <xdr:row>53</xdr:row>
      <xdr:rowOff>133488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39025"/>
          <a:ext cx="9764488" cy="990738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1285875</xdr:colOff>
      <xdr:row>1</xdr:row>
      <xdr:rowOff>0</xdr:rowOff>
    </xdr:to>
    <xdr:pic>
      <xdr:nvPicPr>
        <xdr:cNvPr id="4" name="Imagen 7" descr="Descripción: C:\Users\christian.morales\Downloads\LOGO.png">
          <a:extLst>
            <a:ext uri="{FF2B5EF4-FFF2-40B4-BE49-F238E27FC236}">
              <a16:creationId xmlns:a16="http://schemas.microsoft.com/office/drawing/2014/main" id="{AB57C7DC-75E5-4584-8945-926AC7BE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409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showGridLines="0" view="pageBreakPreview" zoomScaleNormal="100" zoomScaleSheetLayoutView="100" workbookViewId="0">
      <selection activeCell="B6" sqref="B6"/>
    </sheetView>
  </sheetViews>
  <sheetFormatPr baseColWidth="10" defaultColWidth="11.42578125" defaultRowHeight="11.25" x14ac:dyDescent="0.2"/>
  <cols>
    <col min="1" max="1" width="4.85546875" style="1" customWidth="1"/>
    <col min="2" max="2" width="46" style="1" customWidth="1"/>
    <col min="3" max="8" width="17.7109375" style="1" customWidth="1"/>
    <col min="9" max="16384" width="11.42578125" style="1"/>
  </cols>
  <sheetData>
    <row r="1" spans="1:8" ht="33.6" customHeight="1" x14ac:dyDescent="0.2">
      <c r="A1" s="34" t="s">
        <v>49</v>
      </c>
      <c r="B1" s="35"/>
      <c r="C1" s="35"/>
      <c r="D1" s="35"/>
      <c r="E1" s="35"/>
      <c r="F1" s="35"/>
      <c r="G1" s="35"/>
      <c r="H1" s="36"/>
    </row>
    <row r="2" spans="1:8" ht="22.5" x14ac:dyDescent="0.2">
      <c r="A2" s="27" t="s">
        <v>0</v>
      </c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</row>
    <row r="3" spans="1:8" x14ac:dyDescent="0.2">
      <c r="A3" s="2"/>
      <c r="B3" s="3" t="s">
        <v>8</v>
      </c>
      <c r="C3" s="4">
        <f>SUM(C4:C13)</f>
        <v>2125182250</v>
      </c>
      <c r="D3" s="4">
        <f t="shared" ref="D3:H3" si="0">SUM(D4:D13)</f>
        <v>528977938.08000004</v>
      </c>
      <c r="E3" s="4">
        <f t="shared" si="0"/>
        <v>2654160188.0799999</v>
      </c>
      <c r="F3" s="4">
        <f t="shared" si="0"/>
        <v>641903339.78999996</v>
      </c>
      <c r="G3" s="4">
        <f t="shared" si="0"/>
        <v>641903339.78999996</v>
      </c>
      <c r="H3" s="4">
        <f t="shared" si="0"/>
        <v>0</v>
      </c>
    </row>
    <row r="4" spans="1:8" x14ac:dyDescent="0.2">
      <c r="A4" s="5">
        <v>1</v>
      </c>
      <c r="B4" s="6" t="s">
        <v>9</v>
      </c>
      <c r="C4" s="7">
        <v>0</v>
      </c>
      <c r="D4" s="7">
        <v>0</v>
      </c>
      <c r="E4" s="7">
        <f t="shared" ref="E4:E13" si="1">+C4+D4</f>
        <v>0</v>
      </c>
      <c r="F4" s="7">
        <v>0</v>
      </c>
      <c r="G4" s="7">
        <v>0</v>
      </c>
      <c r="H4" s="7">
        <f>+F4-G4</f>
        <v>0</v>
      </c>
    </row>
    <row r="5" spans="1:8" x14ac:dyDescent="0.2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13" si="2">+F5-G5</f>
        <v>0</v>
      </c>
    </row>
    <row r="6" spans="1:8" x14ac:dyDescent="0.2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x14ac:dyDescent="0.2">
      <c r="A8" s="5">
        <v>5</v>
      </c>
      <c r="B8" s="6" t="s">
        <v>13</v>
      </c>
      <c r="C8" s="7">
        <v>44038467</v>
      </c>
      <c r="D8" s="7">
        <v>0</v>
      </c>
      <c r="E8" s="7">
        <f t="shared" si="1"/>
        <v>44038467</v>
      </c>
      <c r="F8" s="7">
        <v>22569903.020000003</v>
      </c>
      <c r="G8" s="7">
        <v>22569903.020000003</v>
      </c>
      <c r="H8" s="7">
        <f t="shared" si="2"/>
        <v>0</v>
      </c>
    </row>
    <row r="9" spans="1:8" x14ac:dyDescent="0.2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5">
        <v>7</v>
      </c>
      <c r="B10" s="6" t="s">
        <v>15</v>
      </c>
      <c r="C10" s="7">
        <v>14125615</v>
      </c>
      <c r="D10" s="7">
        <v>0</v>
      </c>
      <c r="E10" s="7">
        <f t="shared" si="1"/>
        <v>14125615</v>
      </c>
      <c r="F10" s="7">
        <v>5447421.7699999996</v>
      </c>
      <c r="G10" s="7">
        <v>5447421.7699999996</v>
      </c>
      <c r="H10" s="7">
        <f t="shared" si="2"/>
        <v>0</v>
      </c>
    </row>
    <row r="11" spans="1:8" x14ac:dyDescent="0.2">
      <c r="A11" s="5">
        <v>8</v>
      </c>
      <c r="B11" s="6" t="s">
        <v>16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x14ac:dyDescent="0.2">
      <c r="A12" s="5">
        <v>9</v>
      </c>
      <c r="B12" s="6" t="s">
        <v>17</v>
      </c>
      <c r="C12" s="7">
        <v>2067018168</v>
      </c>
      <c r="D12" s="7">
        <v>-2.3283064365386963E-10</v>
      </c>
      <c r="E12" s="7">
        <f t="shared" si="1"/>
        <v>2067018168</v>
      </c>
      <c r="F12" s="7">
        <v>613886015</v>
      </c>
      <c r="G12" s="7">
        <v>613886015</v>
      </c>
      <c r="H12" s="7">
        <f t="shared" si="2"/>
        <v>0</v>
      </c>
    </row>
    <row r="13" spans="1:8" x14ac:dyDescent="0.2">
      <c r="A13" s="8">
        <v>0</v>
      </c>
      <c r="B13" s="6" t="s">
        <v>18</v>
      </c>
      <c r="C13" s="7">
        <v>0</v>
      </c>
      <c r="D13" s="7">
        <v>528977938.08000004</v>
      </c>
      <c r="E13" s="7">
        <f t="shared" si="1"/>
        <v>528977938.08000004</v>
      </c>
      <c r="F13" s="7">
        <v>0</v>
      </c>
      <c r="G13" s="7">
        <v>0</v>
      </c>
      <c r="H13" s="7">
        <f t="shared" si="2"/>
        <v>0</v>
      </c>
    </row>
    <row r="14" spans="1:8" x14ac:dyDescent="0.2">
      <c r="A14" s="5"/>
      <c r="B14" s="32" t="s">
        <v>19</v>
      </c>
      <c r="C14" s="9">
        <f>SUM(C15:C23)</f>
        <v>2125182250</v>
      </c>
      <c r="D14" s="9">
        <f t="shared" ref="D14:H14" si="3">SUM(D15:D23)</f>
        <v>528977938.07999998</v>
      </c>
      <c r="E14" s="9">
        <f t="shared" si="3"/>
        <v>2654160188.0799999</v>
      </c>
      <c r="F14" s="9">
        <f t="shared" si="3"/>
        <v>410163563.01999992</v>
      </c>
      <c r="G14" s="9">
        <f t="shared" si="3"/>
        <v>408788964.82999992</v>
      </c>
      <c r="H14" s="9">
        <f t="shared" si="3"/>
        <v>1374598.1899999976</v>
      </c>
    </row>
    <row r="15" spans="1:8" x14ac:dyDescent="0.2">
      <c r="A15" s="8">
        <v>1000</v>
      </c>
      <c r="B15" s="6" t="s">
        <v>20</v>
      </c>
      <c r="C15" s="7">
        <v>1686953831</v>
      </c>
      <c r="D15" s="7">
        <v>-2.3515895009040833E-8</v>
      </c>
      <c r="E15" s="7">
        <f t="shared" ref="E15:E23" si="4">+C15+D15</f>
        <v>1686953831</v>
      </c>
      <c r="F15" s="7">
        <v>332224645.17999995</v>
      </c>
      <c r="G15" s="7">
        <v>332214645.17999995</v>
      </c>
      <c r="H15" s="7">
        <f t="shared" ref="H15:H23" si="5">+F15-G15</f>
        <v>10000</v>
      </c>
    </row>
    <row r="16" spans="1:8" x14ac:dyDescent="0.2">
      <c r="A16" s="5">
        <v>2000</v>
      </c>
      <c r="B16" s="6" t="s">
        <v>21</v>
      </c>
      <c r="C16" s="7">
        <v>80261051</v>
      </c>
      <c r="D16" s="7">
        <v>1746772.08</v>
      </c>
      <c r="E16" s="7">
        <f t="shared" si="4"/>
        <v>82007823.079999998</v>
      </c>
      <c r="F16" s="7">
        <v>7158794.4599999972</v>
      </c>
      <c r="G16" s="7">
        <v>6990700.9499999993</v>
      </c>
      <c r="H16" s="7">
        <f t="shared" si="5"/>
        <v>168093.50999999791</v>
      </c>
    </row>
    <row r="17" spans="1:8" x14ac:dyDescent="0.2">
      <c r="A17" s="8">
        <v>3000</v>
      </c>
      <c r="B17" s="6" t="s">
        <v>22</v>
      </c>
      <c r="C17" s="7">
        <v>281442678</v>
      </c>
      <c r="D17" s="7">
        <v>3430384.87</v>
      </c>
      <c r="E17" s="7">
        <f t="shared" si="4"/>
        <v>284873062.87</v>
      </c>
      <c r="F17" s="7">
        <v>32330243.960000001</v>
      </c>
      <c r="G17" s="7">
        <v>31192407.469999999</v>
      </c>
      <c r="H17" s="7">
        <f t="shared" si="5"/>
        <v>1137836.4900000021</v>
      </c>
    </row>
    <row r="18" spans="1:8" x14ac:dyDescent="0.2">
      <c r="A18" s="5">
        <v>4000</v>
      </c>
      <c r="B18" s="6" t="s">
        <v>17</v>
      </c>
      <c r="C18" s="7">
        <v>14598608</v>
      </c>
      <c r="D18" s="7">
        <v>0</v>
      </c>
      <c r="E18" s="7">
        <f t="shared" si="4"/>
        <v>14598608</v>
      </c>
      <c r="F18" s="7">
        <v>2745914.18</v>
      </c>
      <c r="G18" s="7">
        <v>2745914.18</v>
      </c>
      <c r="H18" s="7">
        <f t="shared" si="5"/>
        <v>0</v>
      </c>
    </row>
    <row r="19" spans="1:8" x14ac:dyDescent="0.2">
      <c r="A19" s="8">
        <v>5000</v>
      </c>
      <c r="B19" s="6" t="s">
        <v>23</v>
      </c>
      <c r="C19" s="7">
        <v>3652000</v>
      </c>
      <c r="D19" s="7">
        <v>50911339.089999996</v>
      </c>
      <c r="E19" s="7">
        <f t="shared" si="4"/>
        <v>54563339.089999996</v>
      </c>
      <c r="F19" s="7">
        <v>18048408.129999995</v>
      </c>
      <c r="G19" s="7">
        <v>18048408.129999995</v>
      </c>
      <c r="H19" s="7">
        <f t="shared" si="5"/>
        <v>0</v>
      </c>
    </row>
    <row r="20" spans="1:8" x14ac:dyDescent="0.2">
      <c r="A20" s="5">
        <v>6000</v>
      </c>
      <c r="B20" s="6" t="s">
        <v>24</v>
      </c>
      <c r="C20" s="7">
        <v>500000</v>
      </c>
      <c r="D20" s="7">
        <v>472889442.04000002</v>
      </c>
      <c r="E20" s="7">
        <f t="shared" si="4"/>
        <v>473389442.04000002</v>
      </c>
      <c r="F20" s="7">
        <v>17655557.109999999</v>
      </c>
      <c r="G20" s="7">
        <v>17596888.920000002</v>
      </c>
      <c r="H20" s="7">
        <f t="shared" si="5"/>
        <v>58668.189999997616</v>
      </c>
    </row>
    <row r="21" spans="1:8" x14ac:dyDescent="0.2">
      <c r="A21" s="8">
        <v>7000</v>
      </c>
      <c r="B21" s="6" t="s">
        <v>25</v>
      </c>
      <c r="C21" s="7">
        <v>57774082</v>
      </c>
      <c r="D21" s="7">
        <v>0</v>
      </c>
      <c r="E21" s="7">
        <f t="shared" si="4"/>
        <v>57774082</v>
      </c>
      <c r="F21" s="7">
        <v>0</v>
      </c>
      <c r="G21" s="7">
        <v>0</v>
      </c>
      <c r="H21" s="7">
        <f t="shared" si="5"/>
        <v>0</v>
      </c>
    </row>
    <row r="22" spans="1:8" x14ac:dyDescent="0.2">
      <c r="A22" s="5">
        <v>8000</v>
      </c>
      <c r="B22" s="6" t="s">
        <v>26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7">
        <f t="shared" si="5"/>
        <v>0</v>
      </c>
    </row>
    <row r="23" spans="1:8" x14ac:dyDescent="0.2">
      <c r="A23" s="10">
        <v>9000</v>
      </c>
      <c r="B23" s="11" t="s">
        <v>27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1:8" x14ac:dyDescent="0.2">
      <c r="A24" s="12"/>
      <c r="B24" s="13" t="s">
        <v>28</v>
      </c>
      <c r="C24" s="14">
        <f>C3-C14</f>
        <v>0</v>
      </c>
      <c r="D24" s="14">
        <f t="shared" ref="D24:H24" si="6">D3-D14</f>
        <v>0</v>
      </c>
      <c r="E24" s="14">
        <f t="shared" si="6"/>
        <v>0</v>
      </c>
      <c r="F24" s="14">
        <f t="shared" si="6"/>
        <v>231739776.77000004</v>
      </c>
      <c r="G24" s="14">
        <f t="shared" si="6"/>
        <v>233114374.96000004</v>
      </c>
      <c r="H24" s="14">
        <f t="shared" si="6"/>
        <v>-1374598.1899999976</v>
      </c>
    </row>
    <row r="25" spans="1:8" x14ac:dyDescent="0.2">
      <c r="A25" s="33" t="s">
        <v>51</v>
      </c>
    </row>
  </sheetData>
  <sheetProtection algorithmName="SHA-512" hashValue="qB99WdSA3VAo7aIoAJXGFlFnw8bpw4yEmNj1PNbYAQIiSHVBvLm3suEx+3em9t4vg8wkn6M450p8s8JsG2643w==" saltValue="OgbQ9O4jh630FmChvWTmaA==" spinCount="100000" sheet="1" objects="1" scenarios="1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7" orientation="portrait" r:id="rId1"/>
  <ignoredErrors>
    <ignoredError sqref="E4:E13 E15:E23 H4:H13 H15:H23" unlockedFormula="1"/>
    <ignoredError sqref="E14:H14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showGridLines="0" tabSelected="1" view="pageBreakPreview" zoomScaleNormal="100" zoomScaleSheetLayoutView="100" workbookViewId="0">
      <selection activeCell="I9" sqref="I9"/>
    </sheetView>
  </sheetViews>
  <sheetFormatPr baseColWidth="10" defaultColWidth="11.42578125" defaultRowHeight="11.25" x14ac:dyDescent="0.2"/>
  <cols>
    <col min="1" max="1" width="3.85546875" style="1" customWidth="1"/>
    <col min="2" max="2" width="33.85546875" style="1" customWidth="1"/>
    <col min="3" max="3" width="18.42578125" style="1" customWidth="1"/>
    <col min="4" max="4" width="19.28515625" style="1" customWidth="1"/>
    <col min="5" max="8" width="18.42578125" style="1" customWidth="1"/>
    <col min="9" max="16384" width="11.42578125" style="1"/>
  </cols>
  <sheetData>
    <row r="1" spans="1:8" ht="34.9" customHeight="1" x14ac:dyDescent="0.2">
      <c r="A1" s="34" t="s">
        <v>50</v>
      </c>
      <c r="B1" s="35"/>
      <c r="C1" s="35"/>
      <c r="D1" s="35"/>
      <c r="E1" s="35"/>
      <c r="F1" s="35"/>
      <c r="G1" s="35"/>
      <c r="H1" s="36"/>
    </row>
    <row r="2" spans="1:8" ht="22.5" x14ac:dyDescent="0.2">
      <c r="A2" s="31" t="s">
        <v>29</v>
      </c>
      <c r="B2" s="28" t="s">
        <v>1</v>
      </c>
      <c r="C2" s="29" t="s">
        <v>30</v>
      </c>
      <c r="D2" s="29" t="s">
        <v>31</v>
      </c>
      <c r="E2" s="29" t="s">
        <v>4</v>
      </c>
      <c r="F2" s="29" t="s">
        <v>5</v>
      </c>
      <c r="G2" s="29" t="s">
        <v>32</v>
      </c>
      <c r="H2" s="29" t="s">
        <v>33</v>
      </c>
    </row>
    <row r="3" spans="1:8" x14ac:dyDescent="0.2">
      <c r="A3" s="30"/>
      <c r="B3" s="18" t="s">
        <v>34</v>
      </c>
      <c r="C3" s="15">
        <f t="shared" ref="C3:H3" si="0">SUM(C4:C10)</f>
        <v>2125182250</v>
      </c>
      <c r="D3" s="15">
        <f t="shared" si="0"/>
        <v>528977938.08000004</v>
      </c>
      <c r="E3" s="15">
        <f t="shared" si="0"/>
        <v>2654160188.0799999</v>
      </c>
      <c r="F3" s="15">
        <f t="shared" si="0"/>
        <v>641903339.78999996</v>
      </c>
      <c r="G3" s="15">
        <f t="shared" si="0"/>
        <v>641903339.78999996</v>
      </c>
      <c r="H3" s="15">
        <f t="shared" si="0"/>
        <v>0</v>
      </c>
    </row>
    <row r="4" spans="1:8" x14ac:dyDescent="0.2">
      <c r="A4" s="16">
        <v>11</v>
      </c>
      <c r="B4" s="17" t="s">
        <v>35</v>
      </c>
      <c r="C4" s="7">
        <v>2125182250</v>
      </c>
      <c r="D4" s="7">
        <v>-2.3283064365386963E-10</v>
      </c>
      <c r="E4" s="7">
        <f t="shared" ref="E4:E10" si="1">+C4+D4</f>
        <v>2125182250</v>
      </c>
      <c r="F4" s="7">
        <v>641903339.78999996</v>
      </c>
      <c r="G4" s="7">
        <v>641903339.78999996</v>
      </c>
      <c r="H4" s="7">
        <f t="shared" ref="H4:H10" si="2">+F4-G4</f>
        <v>0</v>
      </c>
    </row>
    <row r="5" spans="1:8" x14ac:dyDescent="0.2">
      <c r="A5" s="16">
        <v>12</v>
      </c>
      <c r="B5" s="17" t="s">
        <v>36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si="2"/>
        <v>0</v>
      </c>
    </row>
    <row r="6" spans="1:8" x14ac:dyDescent="0.2">
      <c r="A6" s="16">
        <v>13</v>
      </c>
      <c r="B6" s="17" t="s">
        <v>37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16">
        <v>14</v>
      </c>
      <c r="B7" s="17" t="s">
        <v>38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x14ac:dyDescent="0.2">
      <c r="A8" s="16">
        <v>15</v>
      </c>
      <c r="B8" s="17" t="s">
        <v>39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x14ac:dyDescent="0.2">
      <c r="A9" s="16">
        <v>16</v>
      </c>
      <c r="B9" s="17" t="s">
        <v>40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16">
        <v>17</v>
      </c>
      <c r="B10" s="17" t="s">
        <v>41</v>
      </c>
      <c r="C10" s="7">
        <v>0</v>
      </c>
      <c r="D10" s="7">
        <v>528977938.08000004</v>
      </c>
      <c r="E10" s="7">
        <f t="shared" si="1"/>
        <v>528977938.08000004</v>
      </c>
      <c r="F10" s="7">
        <v>0</v>
      </c>
      <c r="G10" s="7">
        <v>0</v>
      </c>
      <c r="H10" s="7">
        <f t="shared" si="2"/>
        <v>0</v>
      </c>
    </row>
    <row r="11" spans="1:8" x14ac:dyDescent="0.2">
      <c r="A11" s="16"/>
      <c r="B11" s="18" t="s">
        <v>42</v>
      </c>
      <c r="C11" s="15">
        <f>SUM(C12:C14)</f>
        <v>0</v>
      </c>
      <c r="D11" s="15">
        <f t="shared" ref="D11:H11" si="3">SUM(D12:D14)</f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</row>
    <row r="12" spans="1:8" x14ac:dyDescent="0.2">
      <c r="A12" s="16">
        <v>25</v>
      </c>
      <c r="B12" s="17" t="s">
        <v>39</v>
      </c>
      <c r="C12" s="7">
        <v>0</v>
      </c>
      <c r="D12" s="7">
        <v>0</v>
      </c>
      <c r="E12" s="7">
        <f t="shared" ref="E12:E14" si="4">+C12+D12</f>
        <v>0</v>
      </c>
      <c r="F12" s="7">
        <v>0</v>
      </c>
      <c r="G12" s="7">
        <v>0</v>
      </c>
      <c r="H12" s="7">
        <f>+F12-G12</f>
        <v>0</v>
      </c>
    </row>
    <row r="13" spans="1:8" x14ac:dyDescent="0.2">
      <c r="A13" s="16">
        <v>26</v>
      </c>
      <c r="B13" s="17" t="s">
        <v>40</v>
      </c>
      <c r="C13" s="7">
        <v>0</v>
      </c>
      <c r="D13" s="7">
        <v>0</v>
      </c>
      <c r="E13" s="7">
        <f t="shared" si="4"/>
        <v>0</v>
      </c>
      <c r="F13" s="7">
        <v>0</v>
      </c>
      <c r="G13" s="7">
        <v>0</v>
      </c>
      <c r="H13" s="7">
        <f>+F13-G13</f>
        <v>0</v>
      </c>
    </row>
    <row r="14" spans="1:8" x14ac:dyDescent="0.2">
      <c r="A14" s="19">
        <v>27</v>
      </c>
      <c r="B14" s="20" t="s">
        <v>43</v>
      </c>
      <c r="C14" s="7">
        <v>0</v>
      </c>
      <c r="D14" s="7">
        <v>0</v>
      </c>
      <c r="E14" s="7">
        <f t="shared" si="4"/>
        <v>0</v>
      </c>
      <c r="F14" s="7">
        <v>0</v>
      </c>
      <c r="G14" s="7">
        <v>0</v>
      </c>
      <c r="H14" s="7">
        <f>+F14-G14</f>
        <v>0</v>
      </c>
    </row>
    <row r="15" spans="1:8" x14ac:dyDescent="0.2">
      <c r="A15" s="21"/>
      <c r="B15" s="22" t="s">
        <v>44</v>
      </c>
      <c r="C15" s="23">
        <f>C3+C11</f>
        <v>2125182250</v>
      </c>
      <c r="D15" s="23">
        <f t="shared" ref="D15:H15" si="5">D3+D11</f>
        <v>528977938.08000004</v>
      </c>
      <c r="E15" s="23">
        <f t="shared" si="5"/>
        <v>2654160188.0799999</v>
      </c>
      <c r="F15" s="23">
        <f t="shared" si="5"/>
        <v>641903339.78999996</v>
      </c>
      <c r="G15" s="23">
        <f t="shared" si="5"/>
        <v>641903339.78999996</v>
      </c>
      <c r="H15" s="23">
        <f t="shared" si="5"/>
        <v>0</v>
      </c>
    </row>
    <row r="16" spans="1:8" x14ac:dyDescent="0.2">
      <c r="A16" s="24"/>
      <c r="B16" s="25"/>
      <c r="C16" s="25"/>
      <c r="D16" s="25"/>
      <c r="E16" s="25"/>
      <c r="F16" s="25"/>
      <c r="G16" s="25"/>
      <c r="H16" s="25"/>
    </row>
    <row r="17" spans="1:8" ht="22.5" x14ac:dyDescent="0.2">
      <c r="A17" s="31" t="s">
        <v>29</v>
      </c>
      <c r="B17" s="28" t="s">
        <v>1</v>
      </c>
      <c r="C17" s="29" t="s">
        <v>45</v>
      </c>
      <c r="D17" s="29" t="s">
        <v>31</v>
      </c>
      <c r="E17" s="29" t="s">
        <v>4</v>
      </c>
      <c r="F17" s="29" t="s">
        <v>5</v>
      </c>
      <c r="G17" s="29" t="s">
        <v>46</v>
      </c>
      <c r="H17" s="29" t="s">
        <v>47</v>
      </c>
    </row>
    <row r="18" spans="1:8" x14ac:dyDescent="0.2">
      <c r="A18" s="30"/>
      <c r="B18" s="18" t="s">
        <v>34</v>
      </c>
      <c r="C18" s="15">
        <f t="shared" ref="C18:H18" si="6">SUM(C19:C25)</f>
        <v>2125182250</v>
      </c>
      <c r="D18" s="15">
        <f t="shared" si="6"/>
        <v>528977938.07999998</v>
      </c>
      <c r="E18" s="15">
        <f t="shared" si="6"/>
        <v>2654160188.0799999</v>
      </c>
      <c r="F18" s="15">
        <f t="shared" si="6"/>
        <v>410163563.01999986</v>
      </c>
      <c r="G18" s="15">
        <f t="shared" si="6"/>
        <v>408788964.8299998</v>
      </c>
      <c r="H18" s="15">
        <f t="shared" si="6"/>
        <v>1374598.1900000647</v>
      </c>
    </row>
    <row r="19" spans="1:8" x14ac:dyDescent="0.2">
      <c r="A19" s="16">
        <v>11</v>
      </c>
      <c r="B19" s="17" t="s">
        <v>35</v>
      </c>
      <c r="C19" s="7">
        <v>2125182250</v>
      </c>
      <c r="D19" s="7">
        <v>-2.4447217583656311E-9</v>
      </c>
      <c r="E19" s="7">
        <f t="shared" ref="E19:E25" si="7">+C19+D19</f>
        <v>2125182250</v>
      </c>
      <c r="F19" s="7">
        <v>371283635.77999985</v>
      </c>
      <c r="G19" s="7">
        <v>369967705.77999979</v>
      </c>
      <c r="H19" s="7">
        <f t="shared" ref="H19:H25" si="8">+F19-G19</f>
        <v>1315930.0000000596</v>
      </c>
    </row>
    <row r="20" spans="1:8" x14ac:dyDescent="0.2">
      <c r="A20" s="16">
        <v>12</v>
      </c>
      <c r="B20" s="17" t="s">
        <v>36</v>
      </c>
      <c r="C20" s="7">
        <v>0</v>
      </c>
      <c r="D20" s="7">
        <v>0</v>
      </c>
      <c r="E20" s="7">
        <f t="shared" si="7"/>
        <v>0</v>
      </c>
      <c r="F20" s="7">
        <v>0</v>
      </c>
      <c r="G20" s="7">
        <v>0</v>
      </c>
      <c r="H20" s="7">
        <f t="shared" si="8"/>
        <v>0</v>
      </c>
    </row>
    <row r="21" spans="1:8" x14ac:dyDescent="0.2">
      <c r="A21" s="16">
        <v>13</v>
      </c>
      <c r="B21" s="17" t="s">
        <v>37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8"/>
        <v>0</v>
      </c>
    </row>
    <row r="22" spans="1:8" x14ac:dyDescent="0.2">
      <c r="A22" s="16">
        <v>14</v>
      </c>
      <c r="B22" s="17" t="s">
        <v>38</v>
      </c>
      <c r="C22" s="7">
        <v>0</v>
      </c>
      <c r="D22" s="7">
        <v>0</v>
      </c>
      <c r="E22" s="7">
        <f t="shared" si="7"/>
        <v>0</v>
      </c>
      <c r="F22" s="7">
        <v>0</v>
      </c>
      <c r="G22" s="7">
        <v>0</v>
      </c>
      <c r="H22" s="7">
        <f t="shared" si="8"/>
        <v>0</v>
      </c>
    </row>
    <row r="23" spans="1:8" x14ac:dyDescent="0.2">
      <c r="A23" s="16">
        <v>15</v>
      </c>
      <c r="B23" s="17" t="s">
        <v>39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8"/>
        <v>0</v>
      </c>
    </row>
    <row r="24" spans="1:8" x14ac:dyDescent="0.2">
      <c r="A24" s="16">
        <v>16</v>
      </c>
      <c r="B24" s="17" t="s">
        <v>40</v>
      </c>
      <c r="C24" s="7">
        <v>0</v>
      </c>
      <c r="D24" s="7">
        <v>0</v>
      </c>
      <c r="E24" s="7">
        <f t="shared" si="7"/>
        <v>0</v>
      </c>
      <c r="F24" s="7">
        <v>0</v>
      </c>
      <c r="G24" s="7">
        <v>0</v>
      </c>
      <c r="H24" s="7">
        <f t="shared" si="8"/>
        <v>0</v>
      </c>
    </row>
    <row r="25" spans="1:8" x14ac:dyDescent="0.2">
      <c r="A25" s="16">
        <v>17</v>
      </c>
      <c r="B25" s="17" t="s">
        <v>41</v>
      </c>
      <c r="C25" s="7">
        <v>0</v>
      </c>
      <c r="D25" s="7">
        <v>528977938.07999998</v>
      </c>
      <c r="E25" s="7">
        <f t="shared" si="7"/>
        <v>528977938.07999998</v>
      </c>
      <c r="F25" s="7">
        <v>38879927.240000002</v>
      </c>
      <c r="G25" s="7">
        <v>38821259.049999997</v>
      </c>
      <c r="H25" s="7">
        <f t="shared" si="8"/>
        <v>58668.190000005066</v>
      </c>
    </row>
    <row r="26" spans="1:8" x14ac:dyDescent="0.2">
      <c r="A26" s="16"/>
      <c r="B26" s="18" t="s">
        <v>42</v>
      </c>
      <c r="C26" s="15">
        <f>SUM(C27:C29)</f>
        <v>0</v>
      </c>
      <c r="D26" s="15">
        <f t="shared" ref="D26:H26" si="9">SUM(D27:D29)</f>
        <v>0</v>
      </c>
      <c r="E26" s="15">
        <f t="shared" si="9"/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</row>
    <row r="27" spans="1:8" x14ac:dyDescent="0.2">
      <c r="A27" s="16">
        <v>25</v>
      </c>
      <c r="B27" s="17" t="s">
        <v>39</v>
      </c>
      <c r="C27" s="7">
        <v>0</v>
      </c>
      <c r="D27" s="7">
        <v>0</v>
      </c>
      <c r="E27" s="7">
        <f t="shared" ref="E27:E29" si="10">+C27+D27</f>
        <v>0</v>
      </c>
      <c r="F27" s="7">
        <v>0</v>
      </c>
      <c r="G27" s="7">
        <v>0</v>
      </c>
      <c r="H27" s="7">
        <f>+F27-G27</f>
        <v>0</v>
      </c>
    </row>
    <row r="28" spans="1:8" x14ac:dyDescent="0.2">
      <c r="A28" s="16">
        <v>26</v>
      </c>
      <c r="B28" s="17" t="s">
        <v>40</v>
      </c>
      <c r="C28" s="7">
        <v>0</v>
      </c>
      <c r="D28" s="7">
        <v>0</v>
      </c>
      <c r="E28" s="7">
        <f t="shared" si="10"/>
        <v>0</v>
      </c>
      <c r="F28" s="7">
        <v>0</v>
      </c>
      <c r="G28" s="7">
        <v>0</v>
      </c>
      <c r="H28" s="7">
        <f>+F28-G28</f>
        <v>0</v>
      </c>
    </row>
    <row r="29" spans="1:8" x14ac:dyDescent="0.2">
      <c r="A29" s="19">
        <v>27</v>
      </c>
      <c r="B29" s="20" t="s">
        <v>43</v>
      </c>
      <c r="C29" s="7">
        <v>0</v>
      </c>
      <c r="D29" s="7">
        <v>0</v>
      </c>
      <c r="E29" s="7">
        <f t="shared" si="10"/>
        <v>0</v>
      </c>
      <c r="F29" s="7">
        <v>0</v>
      </c>
      <c r="G29" s="7">
        <v>0</v>
      </c>
      <c r="H29" s="7">
        <f>+F29-G29</f>
        <v>0</v>
      </c>
    </row>
    <row r="30" spans="1:8" x14ac:dyDescent="0.2">
      <c r="A30" s="21"/>
      <c r="B30" s="22" t="s">
        <v>48</v>
      </c>
      <c r="C30" s="23">
        <f>C18+C26</f>
        <v>2125182250</v>
      </c>
      <c r="D30" s="23">
        <f t="shared" ref="D30:H30" si="11">D18+D26</f>
        <v>528977938.07999998</v>
      </c>
      <c r="E30" s="23">
        <f t="shared" si="11"/>
        <v>2654160188.0799999</v>
      </c>
      <c r="F30" s="23">
        <f t="shared" si="11"/>
        <v>410163563.01999986</v>
      </c>
      <c r="G30" s="23">
        <f t="shared" si="11"/>
        <v>408788964.8299998</v>
      </c>
      <c r="H30" s="23">
        <f t="shared" si="11"/>
        <v>1374598.1900000647</v>
      </c>
    </row>
    <row r="31" spans="1:8" x14ac:dyDescent="0.2">
      <c r="A31" s="24"/>
      <c r="B31" s="25"/>
      <c r="C31" s="25"/>
      <c r="D31" s="25"/>
      <c r="E31" s="25"/>
      <c r="F31" s="25"/>
      <c r="G31" s="25"/>
      <c r="H31" s="25"/>
    </row>
    <row r="32" spans="1:8" ht="22.5" x14ac:dyDescent="0.2">
      <c r="A32" s="31" t="s">
        <v>29</v>
      </c>
      <c r="B32" s="28" t="s">
        <v>1</v>
      </c>
      <c r="C32" s="29" t="s">
        <v>2</v>
      </c>
      <c r="D32" s="29" t="s">
        <v>31</v>
      </c>
      <c r="E32" s="29" t="s">
        <v>4</v>
      </c>
      <c r="F32" s="29" t="s">
        <v>5</v>
      </c>
      <c r="G32" s="29" t="s">
        <v>6</v>
      </c>
      <c r="H32" s="29" t="s">
        <v>7</v>
      </c>
    </row>
    <row r="33" spans="1:8" x14ac:dyDescent="0.2">
      <c r="A33" s="30"/>
      <c r="B33" s="18" t="s">
        <v>34</v>
      </c>
      <c r="C33" s="15">
        <f t="shared" ref="C33:H33" si="12">SUM(C34:C40)</f>
        <v>0</v>
      </c>
      <c r="D33" s="15">
        <f t="shared" si="12"/>
        <v>2.2118911147117615E-9</v>
      </c>
      <c r="E33" s="15">
        <f t="shared" si="12"/>
        <v>0</v>
      </c>
      <c r="F33" s="15">
        <f t="shared" si="12"/>
        <v>231739776.7700001</v>
      </c>
      <c r="G33" s="15">
        <f t="shared" si="12"/>
        <v>233114374.96000016</v>
      </c>
      <c r="H33" s="15">
        <f t="shared" si="12"/>
        <v>-1374598.1900000647</v>
      </c>
    </row>
    <row r="34" spans="1:8" x14ac:dyDescent="0.2">
      <c r="A34" s="16">
        <v>11</v>
      </c>
      <c r="B34" s="17" t="s">
        <v>35</v>
      </c>
      <c r="C34" s="7">
        <f t="shared" ref="C34:D34" si="13">C4-C19</f>
        <v>0</v>
      </c>
      <c r="D34" s="7">
        <f t="shared" si="13"/>
        <v>2.2118911147117615E-9</v>
      </c>
      <c r="E34" s="7">
        <f t="shared" ref="E34:H34" si="14">E4-E19</f>
        <v>0</v>
      </c>
      <c r="F34" s="7">
        <f t="shared" ref="F34:G34" si="15">F4-F19</f>
        <v>270619704.01000011</v>
      </c>
      <c r="G34" s="7">
        <f t="shared" si="15"/>
        <v>271935634.01000017</v>
      </c>
      <c r="H34" s="7">
        <f t="shared" si="14"/>
        <v>-1315930.0000000596</v>
      </c>
    </row>
    <row r="35" spans="1:8" x14ac:dyDescent="0.2">
      <c r="A35" s="16">
        <v>12</v>
      </c>
      <c r="B35" s="17" t="s">
        <v>36</v>
      </c>
      <c r="C35" s="7">
        <f t="shared" ref="C35:D35" si="16">C5-C20</f>
        <v>0</v>
      </c>
      <c r="D35" s="7">
        <f t="shared" si="16"/>
        <v>0</v>
      </c>
      <c r="E35" s="7">
        <f t="shared" ref="E35:H35" si="17">E5-E20</f>
        <v>0</v>
      </c>
      <c r="F35" s="7">
        <f t="shared" ref="F35:G35" si="18">F5-F20</f>
        <v>0</v>
      </c>
      <c r="G35" s="7">
        <f t="shared" si="18"/>
        <v>0</v>
      </c>
      <c r="H35" s="7">
        <f t="shared" si="17"/>
        <v>0</v>
      </c>
    </row>
    <row r="36" spans="1:8" x14ac:dyDescent="0.2">
      <c r="A36" s="16">
        <v>13</v>
      </c>
      <c r="B36" s="17" t="s">
        <v>37</v>
      </c>
      <c r="C36" s="7">
        <f t="shared" ref="C36:D36" si="19">C6-C21</f>
        <v>0</v>
      </c>
      <c r="D36" s="7">
        <f t="shared" si="19"/>
        <v>0</v>
      </c>
      <c r="E36" s="7">
        <f t="shared" ref="E36:H36" si="20">E6-E21</f>
        <v>0</v>
      </c>
      <c r="F36" s="7">
        <f t="shared" ref="F36:G36" si="21">F6-F21</f>
        <v>0</v>
      </c>
      <c r="G36" s="7">
        <f t="shared" si="21"/>
        <v>0</v>
      </c>
      <c r="H36" s="7">
        <f t="shared" si="20"/>
        <v>0</v>
      </c>
    </row>
    <row r="37" spans="1:8" x14ac:dyDescent="0.2">
      <c r="A37" s="16">
        <v>14</v>
      </c>
      <c r="B37" s="17" t="s">
        <v>38</v>
      </c>
      <c r="C37" s="7">
        <f t="shared" ref="C37:D37" si="22">C7-C22</f>
        <v>0</v>
      </c>
      <c r="D37" s="7">
        <f t="shared" si="22"/>
        <v>0</v>
      </c>
      <c r="E37" s="7">
        <f t="shared" ref="E37:H37" si="23">E7-E22</f>
        <v>0</v>
      </c>
      <c r="F37" s="7">
        <f t="shared" ref="F37:G37" si="24">F7-F22</f>
        <v>0</v>
      </c>
      <c r="G37" s="7">
        <f t="shared" si="24"/>
        <v>0</v>
      </c>
      <c r="H37" s="7">
        <f t="shared" si="23"/>
        <v>0</v>
      </c>
    </row>
    <row r="38" spans="1:8" x14ac:dyDescent="0.2">
      <c r="A38" s="16">
        <v>15</v>
      </c>
      <c r="B38" s="17" t="s">
        <v>39</v>
      </c>
      <c r="C38" s="7">
        <f t="shared" ref="C38:D38" si="25">C8-C23</f>
        <v>0</v>
      </c>
      <c r="D38" s="7">
        <f t="shared" si="25"/>
        <v>0</v>
      </c>
      <c r="E38" s="7">
        <f t="shared" ref="E38:H38" si="26">E8-E23</f>
        <v>0</v>
      </c>
      <c r="F38" s="7">
        <f t="shared" ref="F38:G38" si="27">F8-F23</f>
        <v>0</v>
      </c>
      <c r="G38" s="7">
        <f t="shared" si="27"/>
        <v>0</v>
      </c>
      <c r="H38" s="7">
        <f t="shared" si="26"/>
        <v>0</v>
      </c>
    </row>
    <row r="39" spans="1:8" x14ac:dyDescent="0.2">
      <c r="A39" s="16">
        <v>16</v>
      </c>
      <c r="B39" s="17" t="s">
        <v>40</v>
      </c>
      <c r="C39" s="7">
        <f t="shared" ref="C39:D39" si="28">C9-C24</f>
        <v>0</v>
      </c>
      <c r="D39" s="7">
        <f t="shared" si="28"/>
        <v>0</v>
      </c>
      <c r="E39" s="7">
        <f t="shared" ref="E39:H39" si="29">E9-E24</f>
        <v>0</v>
      </c>
      <c r="F39" s="7">
        <f t="shared" ref="F39:G39" si="30">F9-F24</f>
        <v>0</v>
      </c>
      <c r="G39" s="7">
        <f t="shared" si="30"/>
        <v>0</v>
      </c>
      <c r="H39" s="7">
        <f t="shared" si="29"/>
        <v>0</v>
      </c>
    </row>
    <row r="40" spans="1:8" x14ac:dyDescent="0.2">
      <c r="A40" s="16">
        <v>17</v>
      </c>
      <c r="B40" s="17" t="s">
        <v>41</v>
      </c>
      <c r="C40" s="7">
        <f t="shared" ref="C40:D40" si="31">C10-C25</f>
        <v>0</v>
      </c>
      <c r="D40" s="7">
        <f t="shared" si="31"/>
        <v>0</v>
      </c>
      <c r="E40" s="7">
        <f t="shared" ref="E40:H40" si="32">E10-E25</f>
        <v>0</v>
      </c>
      <c r="F40" s="7">
        <f t="shared" ref="F40:G40" si="33">F10-F25</f>
        <v>-38879927.240000002</v>
      </c>
      <c r="G40" s="7">
        <f t="shared" si="33"/>
        <v>-38821259.049999997</v>
      </c>
      <c r="H40" s="7">
        <f t="shared" si="32"/>
        <v>-58668.190000005066</v>
      </c>
    </row>
    <row r="41" spans="1:8" x14ac:dyDescent="0.2">
      <c r="A41" s="16"/>
      <c r="B41" s="18" t="s">
        <v>42</v>
      </c>
      <c r="C41" s="15">
        <f>SUM(C42:C44)</f>
        <v>0</v>
      </c>
      <c r="D41" s="15">
        <f t="shared" ref="D41:H41" si="34">SUM(D42:D44)</f>
        <v>0</v>
      </c>
      <c r="E41" s="15">
        <f t="shared" si="34"/>
        <v>0</v>
      </c>
      <c r="F41" s="15">
        <f t="shared" si="34"/>
        <v>0</v>
      </c>
      <c r="G41" s="15">
        <f t="shared" si="34"/>
        <v>0</v>
      </c>
      <c r="H41" s="15">
        <f t="shared" si="34"/>
        <v>0</v>
      </c>
    </row>
    <row r="42" spans="1:8" x14ac:dyDescent="0.2">
      <c r="A42" s="16">
        <v>25</v>
      </c>
      <c r="B42" s="17" t="s">
        <v>39</v>
      </c>
      <c r="C42" s="7">
        <f t="shared" ref="C42:D42" si="35">C12-C27</f>
        <v>0</v>
      </c>
      <c r="D42" s="7">
        <f t="shared" si="35"/>
        <v>0</v>
      </c>
      <c r="E42" s="7">
        <f t="shared" ref="E42:H42" si="36">E12-E27</f>
        <v>0</v>
      </c>
      <c r="F42" s="7">
        <f t="shared" ref="F42:G42" si="37">F12-F27</f>
        <v>0</v>
      </c>
      <c r="G42" s="7">
        <f t="shared" si="37"/>
        <v>0</v>
      </c>
      <c r="H42" s="7">
        <f t="shared" si="36"/>
        <v>0</v>
      </c>
    </row>
    <row r="43" spans="1:8" x14ac:dyDescent="0.2">
      <c r="A43" s="16">
        <v>26</v>
      </c>
      <c r="B43" s="17" t="s">
        <v>40</v>
      </c>
      <c r="C43" s="7">
        <f t="shared" ref="C43:D43" si="38">C13-C28</f>
        <v>0</v>
      </c>
      <c r="D43" s="7">
        <f t="shared" si="38"/>
        <v>0</v>
      </c>
      <c r="E43" s="7">
        <f t="shared" ref="E43:H43" si="39">E13-E28</f>
        <v>0</v>
      </c>
      <c r="F43" s="7">
        <f t="shared" ref="F43:G43" si="40">F13-F28</f>
        <v>0</v>
      </c>
      <c r="G43" s="7">
        <f t="shared" si="40"/>
        <v>0</v>
      </c>
      <c r="H43" s="7">
        <f t="shared" si="39"/>
        <v>0</v>
      </c>
    </row>
    <row r="44" spans="1:8" x14ac:dyDescent="0.2">
      <c r="A44" s="19">
        <v>27</v>
      </c>
      <c r="B44" s="20" t="s">
        <v>43</v>
      </c>
      <c r="C44" s="7">
        <f t="shared" ref="C44:D44" si="41">C14-C29</f>
        <v>0</v>
      </c>
      <c r="D44" s="7">
        <f t="shared" si="41"/>
        <v>0</v>
      </c>
      <c r="E44" s="7">
        <f t="shared" ref="E44:H44" si="42">E14-E29</f>
        <v>0</v>
      </c>
      <c r="F44" s="7">
        <f t="shared" ref="F44:G44" si="43">F14-F29</f>
        <v>0</v>
      </c>
      <c r="G44" s="7">
        <f t="shared" si="43"/>
        <v>0</v>
      </c>
      <c r="H44" s="7">
        <f t="shared" si="42"/>
        <v>0</v>
      </c>
    </row>
    <row r="45" spans="1:8" x14ac:dyDescent="0.2">
      <c r="A45" s="26"/>
      <c r="B45" s="22" t="s">
        <v>28</v>
      </c>
      <c r="C45" s="23">
        <f>C33+C41</f>
        <v>0</v>
      </c>
      <c r="D45" s="23">
        <f t="shared" ref="D45:H45" si="44">D33+D41</f>
        <v>2.2118911147117615E-9</v>
      </c>
      <c r="E45" s="23">
        <f t="shared" si="44"/>
        <v>0</v>
      </c>
      <c r="F45" s="23">
        <f t="shared" si="44"/>
        <v>231739776.7700001</v>
      </c>
      <c r="G45" s="23">
        <f t="shared" si="44"/>
        <v>233114374.96000016</v>
      </c>
      <c r="H45" s="23">
        <f t="shared" si="44"/>
        <v>-1374598.1900000647</v>
      </c>
    </row>
    <row r="46" spans="1:8" x14ac:dyDescent="0.2">
      <c r="A46" s="33" t="s">
        <v>51</v>
      </c>
    </row>
  </sheetData>
  <sheetProtection algorithmName="SHA-512" hashValue="I4Q08HVDnTGBGrec2A6XRIpzs35az9C6dY7OwYh1htbBh2fHeyy4OJ/1omp8DCbkhAnhjQU8kkCuKLwclEXtHw==" saltValue="Ov8l1rd64y3tKcpaZbpL5A==" spinCount="100000" sheet="1" objects="1" scenarios="1"/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C3:H3 C45:H45 C30:H32 C26:D26 C15:H17 C11:D11 C18:H18 C33:H33 E34:E40 E42:E44 E4:E10 E12:E14 H4:H10 H12:H14 E19:E25 E27:E29 H19:H25 H27:H29 H34:H40 H42:H44" unlockedFormula="1"/>
    <ignoredError sqref="E26:H26 E11:H11 C41:H41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Eduardo Contreras</cp:lastModifiedBy>
  <cp:revision/>
  <cp:lastPrinted>2022-04-28T14:39:12Z</cp:lastPrinted>
  <dcterms:created xsi:type="dcterms:W3CDTF">2017-12-20T04:54:53Z</dcterms:created>
  <dcterms:modified xsi:type="dcterms:W3CDTF">2022-04-28T14:42:05Z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