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2022\EDOS_FINANCIEROS_Y_REP_PRESUPUESTALES\06.JUNIO_2022\LDF_2T_2022\PORTAL_AMOR_CONT\"/>
    </mc:Choice>
  </mc:AlternateContent>
  <xr:revisionPtr revIDLastSave="0" documentId="13_ncr:1_{0B31F993-3F92-4B1E-82BD-421A52C1F25C}" xr6:coauthVersionLast="47" xr6:coauthVersionMax="47" xr10:uidLastSave="{00000000-0000-0000-0000-000000000000}"/>
  <bookViews>
    <workbookView xWindow="-120" yWindow="-120" windowWidth="20730" windowHeight="11160" xr2:uid="{EA86EDB1-7C0D-4D34-B82F-5E702BA286ED}"/>
  </bookViews>
  <sheets>
    <sheet name="Formato 3" sheetId="3" r:id="rId1"/>
  </sheets>
  <externalReferences>
    <externalReference r:id="rId2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3" l="1"/>
  <c r="K17" i="3"/>
  <c r="K14" i="3" s="1"/>
  <c r="K16" i="3"/>
  <c r="K15" i="3"/>
  <c r="J14" i="3"/>
  <c r="I14" i="3"/>
  <c r="H14" i="3"/>
  <c r="G14" i="3"/>
  <c r="E14" i="3"/>
  <c r="K12" i="3"/>
  <c r="K11" i="3"/>
  <c r="K10" i="3"/>
  <c r="K9" i="3"/>
  <c r="K8" i="3" s="1"/>
  <c r="J8" i="3"/>
  <c r="J20" i="3" s="1"/>
  <c r="I8" i="3"/>
  <c r="I20" i="3" s="1"/>
  <c r="H8" i="3"/>
  <c r="H20" i="3" s="1"/>
  <c r="G8" i="3"/>
  <c r="E8" i="3"/>
  <c r="E20" i="3" s="1"/>
  <c r="K6" i="3"/>
  <c r="J6" i="3"/>
  <c r="I6" i="3"/>
  <c r="A2" i="3"/>
  <c r="K20" i="3" l="1"/>
  <c r="G20" i="3"/>
</calcChain>
</file>

<file path=xl/sharedStrings.xml><?xml version="1.0" encoding="utf-8"?>
<sst xmlns="http://schemas.openxmlformats.org/spreadsheetml/2006/main" count="25" uniqueCount="24">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</sst>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4">
    <xf numFmtId="0" fontId="0" fillId="0" borderId="0" xfId="0"/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left" vertical="center" indent="2"/>
    </xf>
    <xf numFmtId="0" fontId="0" fillId="3" borderId="8" xfId="0" applyFill="1" applyBorder="1" applyAlignment="1">
      <alignment vertical="center"/>
    </xf>
    <xf numFmtId="0" fontId="0" fillId="3" borderId="0" xfId="0" applyFill="1"/>
    <xf numFmtId="0" fontId="0" fillId="3" borderId="8" xfId="0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3" borderId="8" xfId="0" applyFill="1" applyBorder="1" applyAlignment="1">
      <alignment horizontal="left" indent="3"/>
    </xf>
    <xf numFmtId="0" fontId="0" fillId="3" borderId="8" xfId="0" applyFill="1" applyBorder="1" applyAlignment="1" applyProtection="1">
      <alignment horizontal="left" vertical="center" indent="4"/>
      <protection locked="0"/>
    </xf>
    <xf numFmtId="164" fontId="0" fillId="3" borderId="8" xfId="0" applyNumberForma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2022/EDOS_FINANCIEROS_Y_REP_PRESUPUESTALES/03.MZO_2022/LDF_1T_2022/PORT_ARM_CON_1T2022/0361_LDF_PJGT_000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4">
          <cell r="C14" t="str">
            <v>Al 31 de diciembre de 2021 y al 30 de marzo de 2022 (b)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  <row r="20">
          <cell r="D20" t="str">
            <v>2022 (d)</v>
          </cell>
          <cell r="E20" t="str">
            <v>31 de diciembre de 2021 (e)</v>
          </cell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7E6F1-5B78-44B6-A216-A5ADBD9C3BC9}">
  <sheetPr>
    <pageSetUpPr fitToPage="1"/>
  </sheetPr>
  <dimension ref="A1:FE1702"/>
  <sheetViews>
    <sheetView tabSelected="1" zoomScaleNormal="100" zoomScaleSheetLayoutView="100" workbookViewId="0">
      <selection activeCell="A14" sqref="A14"/>
    </sheetView>
  </sheetViews>
  <sheetFormatPr baseColWidth="10" defaultRowHeight="15" x14ac:dyDescent="0.25"/>
  <cols>
    <col min="1" max="1" width="92.5703125" customWidth="1"/>
    <col min="2" max="11" width="18.7109375" customWidth="1"/>
  </cols>
  <sheetData>
    <row r="1" spans="1:161" ht="2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:161" x14ac:dyDescent="0.25">
      <c r="A2" s="18" t="str">
        <f>ENTE_PUBLICO_A</f>
        <v>PODER JUDICIAL DEL ESTADO DE GUANAJUATO, Gobierno del Estado de Guanajuato (a)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x14ac:dyDescent="0.25">
      <c r="A3" s="21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pans="1:161" x14ac:dyDescent="0.25">
      <c r="A4" s="21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1" x14ac:dyDescent="0.25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</row>
    <row r="6" spans="1:161" ht="10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" t="str">
        <f>MONTO1</f>
        <v>Monto pagado de la inversión al 30 de marzo de 2022 (k)</v>
      </c>
      <c r="J6" s="1" t="str">
        <f>MONTO2</f>
        <v>Monto pagado de la inversión actualizado al 30 de marzo de 2022 (l)</v>
      </c>
      <c r="K6" s="1" t="str">
        <f>SALDO_PENDIENTE</f>
        <v>Saldo pendiente por pagar de la inversión al 30 de marzo de 2022 (m = g – l)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161" x14ac:dyDescent="0.2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161" x14ac:dyDescent="0.25">
      <c r="A8" s="2" t="s">
        <v>12</v>
      </c>
      <c r="B8" s="11"/>
      <c r="C8" s="11"/>
      <c r="D8" s="11"/>
      <c r="E8" s="6">
        <f>SUM(E9:APP_FIN_04)</f>
        <v>0</v>
      </c>
      <c r="F8" s="11"/>
      <c r="G8" s="6">
        <f>SUM(G9:APP_FIN_06)</f>
        <v>0</v>
      </c>
      <c r="H8" s="6">
        <f>SUM(H9:APP_FIN_07)</f>
        <v>0</v>
      </c>
      <c r="I8" s="6">
        <f>SUM(I9:APP_FIN_08)</f>
        <v>0</v>
      </c>
      <c r="J8" s="6">
        <f>SUM(J9:APP_FIN_09)</f>
        <v>0</v>
      </c>
      <c r="K8" s="6">
        <f>SUM(K9:APP_FIN_10)</f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61" x14ac:dyDescent="0.25">
      <c r="A9" s="13" t="s">
        <v>13</v>
      </c>
      <c r="B9" s="14">
        <v>44742</v>
      </c>
      <c r="C9" s="14">
        <v>44742</v>
      </c>
      <c r="D9" s="14">
        <v>44742</v>
      </c>
      <c r="E9" s="5">
        <v>0</v>
      </c>
      <c r="F9" s="5">
        <v>80</v>
      </c>
      <c r="G9" s="5">
        <v>0</v>
      </c>
      <c r="H9" s="5">
        <v>0</v>
      </c>
      <c r="I9" s="5">
        <v>0</v>
      </c>
      <c r="J9" s="5">
        <v>0</v>
      </c>
      <c r="K9" s="5">
        <f>E9-J9</f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1:161" x14ac:dyDescent="0.25">
      <c r="A10" s="13" t="s">
        <v>14</v>
      </c>
      <c r="B10" s="14">
        <v>44742</v>
      </c>
      <c r="C10" s="14">
        <v>44742</v>
      </c>
      <c r="D10" s="14">
        <v>44742</v>
      </c>
      <c r="E10" s="5">
        <v>0</v>
      </c>
      <c r="F10" s="5">
        <v>70</v>
      </c>
      <c r="G10" s="5">
        <v>0</v>
      </c>
      <c r="H10" s="5">
        <v>0</v>
      </c>
      <c r="I10" s="5">
        <v>0</v>
      </c>
      <c r="J10" s="5">
        <v>0</v>
      </c>
      <c r="K10" s="5">
        <f t="shared" ref="K10:K12" si="0">E10-J10</f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1:161" x14ac:dyDescent="0.25">
      <c r="A11" s="13" t="s">
        <v>15</v>
      </c>
      <c r="B11" s="14">
        <v>44742</v>
      </c>
      <c r="C11" s="14">
        <v>44742</v>
      </c>
      <c r="D11" s="14">
        <v>44742</v>
      </c>
      <c r="E11" s="5">
        <v>0</v>
      </c>
      <c r="F11" s="5">
        <v>60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1:161" x14ac:dyDescent="0.25">
      <c r="A12" s="13" t="s">
        <v>16</v>
      </c>
      <c r="B12" s="14">
        <v>44742</v>
      </c>
      <c r="C12" s="14">
        <v>44742</v>
      </c>
      <c r="D12" s="14">
        <v>44742</v>
      </c>
      <c r="E12" s="5">
        <v>0</v>
      </c>
      <c r="F12" s="5">
        <v>50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61" x14ac:dyDescent="0.25">
      <c r="A13" s="15" t="s">
        <v>1</v>
      </c>
      <c r="B13" s="16"/>
      <c r="C13" s="16"/>
      <c r="D13" s="16"/>
      <c r="E13" s="3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61" x14ac:dyDescent="0.25">
      <c r="A14" s="2" t="s">
        <v>17</v>
      </c>
      <c r="B14" s="11"/>
      <c r="C14" s="11"/>
      <c r="D14" s="11"/>
      <c r="E14" s="6">
        <f>SUM(E15:OTROS_FIN_04)</f>
        <v>0</v>
      </c>
      <c r="F14" s="11"/>
      <c r="G14" s="6">
        <f>SUM(G15:OTROS_FIN_06)</f>
        <v>0</v>
      </c>
      <c r="H14" s="6">
        <f>SUM(H15:OTROS_FIN_07)</f>
        <v>0</v>
      </c>
      <c r="I14" s="6">
        <f>SUM(I15:OTROS_FIN_08)</f>
        <v>0</v>
      </c>
      <c r="J14" s="6">
        <f>SUM(J15:OTROS_FIN_09)</f>
        <v>0</v>
      </c>
      <c r="K14" s="6">
        <f>SUM(K15:OTROS_FIN_10)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1:161" x14ac:dyDescent="0.25">
      <c r="A15" s="13" t="s">
        <v>18</v>
      </c>
      <c r="B15" s="14">
        <v>44742</v>
      </c>
      <c r="C15" s="14">
        <v>44742</v>
      </c>
      <c r="D15" s="14">
        <v>44742</v>
      </c>
      <c r="E15" s="5">
        <v>0</v>
      </c>
      <c r="F15" s="5">
        <v>40</v>
      </c>
      <c r="G15" s="5">
        <v>0</v>
      </c>
      <c r="H15" s="5">
        <v>0</v>
      </c>
      <c r="I15" s="5">
        <v>0</v>
      </c>
      <c r="J15" s="5">
        <v>0</v>
      </c>
      <c r="K15" s="5">
        <f>E15-J15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1:161" x14ac:dyDescent="0.25">
      <c r="A16" s="13" t="s">
        <v>19</v>
      </c>
      <c r="B16" s="14">
        <v>44742</v>
      </c>
      <c r="C16" s="14">
        <v>44742</v>
      </c>
      <c r="D16" s="14">
        <v>44742</v>
      </c>
      <c r="E16" s="5">
        <v>0</v>
      </c>
      <c r="F16" s="5">
        <v>30</v>
      </c>
      <c r="G16" s="5">
        <v>0</v>
      </c>
      <c r="H16" s="5">
        <v>0</v>
      </c>
      <c r="I16" s="5">
        <v>0</v>
      </c>
      <c r="J16" s="5">
        <v>0</v>
      </c>
      <c r="K16" s="5">
        <f t="shared" ref="K16:K18" si="1">E16-J16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</row>
    <row r="17" spans="1:139" x14ac:dyDescent="0.25">
      <c r="A17" s="13" t="s">
        <v>20</v>
      </c>
      <c r="B17" s="14">
        <v>44742</v>
      </c>
      <c r="C17" s="14">
        <v>44742</v>
      </c>
      <c r="D17" s="14">
        <v>44742</v>
      </c>
      <c r="E17" s="5">
        <v>0</v>
      </c>
      <c r="F17" s="5">
        <v>20</v>
      </c>
      <c r="G17" s="5">
        <v>0</v>
      </c>
      <c r="H17" s="5">
        <v>0</v>
      </c>
      <c r="I17" s="5">
        <v>0</v>
      </c>
      <c r="J17" s="5">
        <v>0</v>
      </c>
      <c r="K17" s="5">
        <f t="shared" si="1"/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</row>
    <row r="18" spans="1:139" x14ac:dyDescent="0.25">
      <c r="A18" s="13" t="s">
        <v>21</v>
      </c>
      <c r="B18" s="14">
        <v>44742</v>
      </c>
      <c r="C18" s="14">
        <v>44742</v>
      </c>
      <c r="D18" s="14">
        <v>44742</v>
      </c>
      <c r="E18" s="5">
        <v>0</v>
      </c>
      <c r="F18" s="5">
        <v>10</v>
      </c>
      <c r="G18" s="5">
        <v>0</v>
      </c>
      <c r="H18" s="5">
        <v>0</v>
      </c>
      <c r="I18" s="5">
        <v>0</v>
      </c>
      <c r="J18" s="5">
        <v>0</v>
      </c>
      <c r="K18" s="5">
        <f t="shared" si="1"/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</row>
    <row r="19" spans="1:139" x14ac:dyDescent="0.25">
      <c r="A19" s="15" t="s">
        <v>1</v>
      </c>
      <c r="B19" s="16"/>
      <c r="C19" s="16"/>
      <c r="D19" s="16"/>
      <c r="E19" s="3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</row>
    <row r="20" spans="1:139" x14ac:dyDescent="0.25">
      <c r="A20" s="2" t="s">
        <v>22</v>
      </c>
      <c r="B20" s="11"/>
      <c r="C20" s="11"/>
      <c r="D20" s="11"/>
      <c r="E20" s="6">
        <f>APP_T4+OTROS_T4</f>
        <v>0</v>
      </c>
      <c r="F20" s="11"/>
      <c r="G20" s="6">
        <f>APP_T6+OTROS_T6</f>
        <v>0</v>
      </c>
      <c r="H20" s="6">
        <f>APP_T7+OTROS_T7</f>
        <v>0</v>
      </c>
      <c r="I20" s="6">
        <f>APP_T8+OTROS_T8</f>
        <v>0</v>
      </c>
      <c r="J20" s="6">
        <f>APP_T9+OTROS_T9</f>
        <v>0</v>
      </c>
      <c r="K20" s="6">
        <f>APP_T10+OTROS_T10</f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</row>
    <row r="21" spans="1:139" x14ac:dyDescent="0.2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</row>
    <row r="22" spans="1:1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</row>
    <row r="23" spans="1:139" s="4" customFormat="1" ht="12.75" customHeight="1" x14ac:dyDescent="0.25"/>
    <row r="24" spans="1:139" s="4" customFormat="1" x14ac:dyDescent="0.25"/>
    <row r="25" spans="1:139" s="4" customFormat="1" x14ac:dyDescent="0.25"/>
    <row r="26" spans="1:139" s="4" customFormat="1" x14ac:dyDescent="0.25"/>
    <row r="27" spans="1:139" s="4" customFormat="1" x14ac:dyDescent="0.25"/>
    <row r="28" spans="1:139" s="4" customFormat="1" x14ac:dyDescent="0.25"/>
    <row r="29" spans="1:139" s="4" customFormat="1" x14ac:dyDescent="0.25"/>
    <row r="30" spans="1:139" s="4" customFormat="1" x14ac:dyDescent="0.25"/>
    <row r="31" spans="1:139" s="4" customFormat="1" x14ac:dyDescent="0.25"/>
    <row r="32" spans="1:139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38BEAE5C-FECB-4506-B63E-7EDC2F3D6822}">
      <formula1>36526</formula1>
    </dataValidation>
    <dataValidation type="decimal" allowBlank="1" showInputMessage="1" showErrorMessage="1" sqref="E8:E20 G8:K20 F9:F13 F15:F19" xr:uid="{CE0424F2-5EF0-45A0-AFBB-8C23B463BA06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483BC16A-596B-4031-9A10-2D6204D2876E}"/>
    <dataValidation allowBlank="1" showInputMessage="1" showErrorMessage="1" prompt="Monto pagado de la inversión actualizado al XX de XXXX de 20XN (k)" sqref="J6" xr:uid="{AD442DF5-E7BF-4D09-A144-7831922A294E}"/>
    <dataValidation allowBlank="1" showInputMessage="1" showErrorMessage="1" prompt="Monto pagado de la inversión al XX de XXXX de 20XN (k)" sqref="I6" xr:uid="{9AFE19F3-B08D-405C-81FD-0F6F3BDF6A27}"/>
  </dataValidations>
  <pageMargins left="0.25" right="0.25" top="0.75" bottom="0.75" header="0.3" footer="0.3"/>
  <pageSetup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2022-04-25T17:30:38Z</cp:lastPrinted>
  <dcterms:created xsi:type="dcterms:W3CDTF">2022-04-25T17:17:31Z</dcterms:created>
  <dcterms:modified xsi:type="dcterms:W3CDTF">2022-07-11T16:51:22Z</dcterms:modified>
</cp:coreProperties>
</file>