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\TRANSPARENCIA ANUAL\"/>
    </mc:Choice>
  </mc:AlternateContent>
  <xr:revisionPtr revIDLastSave="0" documentId="13_ncr:1_{CEF71DD4-831E-4CC0-8BF7-A7E9D351AB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Hoja1!$A$1:$D$356</definedName>
  </definedNames>
  <calcPr calcId="191029"/>
</workbook>
</file>

<file path=xl/calcChain.xml><?xml version="1.0" encoding="utf-8"?>
<calcChain xmlns="http://schemas.openxmlformats.org/spreadsheetml/2006/main">
  <c r="B204" i="1" l="1"/>
  <c r="B215" i="1"/>
  <c r="B152" i="1"/>
  <c r="B23" i="1" l="1"/>
  <c r="B19" i="1"/>
  <c r="B12" i="1"/>
  <c r="B8" i="1"/>
  <c r="B6" i="1"/>
  <c r="B166" i="1"/>
  <c r="B213" i="1"/>
  <c r="B210" i="1" s="1"/>
  <c r="B203" i="1" l="1"/>
  <c r="B202" i="1" s="1"/>
  <c r="B201" i="1" s="1"/>
  <c r="B163" i="1"/>
  <c r="B157" i="1" s="1"/>
  <c r="B151" i="1"/>
  <c r="B150" i="1" s="1"/>
  <c r="B115" i="1"/>
  <c r="B113" i="1" s="1"/>
  <c r="B219" i="1"/>
  <c r="B216" i="1"/>
  <c r="B209" i="1" s="1"/>
  <c r="B48" i="1"/>
  <c r="B30" i="1"/>
  <c r="B32" i="1"/>
  <c r="B36" i="1"/>
  <c r="B42" i="1"/>
  <c r="B44" i="1"/>
  <c r="B52" i="1"/>
  <c r="B54" i="1"/>
  <c r="B57" i="1"/>
  <c r="B59" i="1"/>
  <c r="B64" i="1"/>
  <c r="B72" i="1"/>
  <c r="B77" i="1"/>
  <c r="B85" i="1"/>
  <c r="B90" i="1"/>
  <c r="B98" i="1"/>
  <c r="B101" i="1"/>
  <c r="B107" i="1"/>
  <c r="B122" i="1"/>
  <c r="B125" i="1"/>
  <c r="B128" i="1"/>
  <c r="B132" i="1"/>
  <c r="B135" i="1"/>
  <c r="B137" i="1"/>
  <c r="B139" i="1"/>
  <c r="B144" i="1"/>
  <c r="B148" i="1"/>
  <c r="B147" i="1" s="1"/>
  <c r="B5" i="1" l="1"/>
  <c r="B35" i="1"/>
  <c r="B127" i="1"/>
  <c r="B121" i="1"/>
  <c r="B63" i="1"/>
  <c r="B4" i="1" l="1"/>
</calcChain>
</file>

<file path=xl/sharedStrings.xml><?xml version="1.0" encoding="utf-8"?>
<sst xmlns="http://schemas.openxmlformats.org/spreadsheetml/2006/main" count="356" uniqueCount="339">
  <si>
    <t>PODER JUDICIAL DEL ESTADO DE GUANAJUATO</t>
  </si>
  <si>
    <t>*      3900 OTROS SERVICIOS GENERALES</t>
  </si>
  <si>
    <t>*      1.2.1 Impartición de Justicia</t>
  </si>
  <si>
    <t>**     1.2   Justicia</t>
  </si>
  <si>
    <t>***    1     Gobierno</t>
  </si>
  <si>
    <t>CLASIFICACION ADMINISTRATIVA</t>
  </si>
  <si>
    <t>CLASIFICACION FUNCIONAL</t>
  </si>
  <si>
    <t>*      1 Corriente</t>
  </si>
  <si>
    <t>CLASIFICACION POR TIPO DE GASTO</t>
  </si>
  <si>
    <t>**     1000 SERVICIOS PERSONALES</t>
  </si>
  <si>
    <t xml:space="preserve">       1211  HONORARIOS ASIMILABLES A SA</t>
  </si>
  <si>
    <t xml:space="preserve">       1221  SALARIOS POR SERVICIOS EVEN</t>
  </si>
  <si>
    <t xml:space="preserve">       1222  SALARIOS AL PERSONAL QUE CU</t>
  </si>
  <si>
    <t xml:space="preserve">       1311  PRIMAS POR AÑOS DE SERVICIO</t>
  </si>
  <si>
    <t xml:space="preserve">       1321  PRIMA VACACIONAL Y DOMINICA</t>
  </si>
  <si>
    <t xml:space="preserve">       1322  GRATIFICACION DE FIN DE AÑO</t>
  </si>
  <si>
    <t xml:space="preserve">       1341  RETRIBUCIONES POR ACTIVIDAD</t>
  </si>
  <si>
    <t xml:space="preserve">       1342  AYUDA POR SERVICIOS.</t>
  </si>
  <si>
    <t xml:space="preserve">       1343  GRATIFICACION QUINCENAL.</t>
  </si>
  <si>
    <t xml:space="preserve">       1411  CUOTAS AL ISSSTE.</t>
  </si>
  <si>
    <t xml:space="preserve">       1412  APORTACIONES AL ISSEG.</t>
  </si>
  <si>
    <t xml:space="preserve">       1441  APORTACIONES PARA SEGUROS.</t>
  </si>
  <si>
    <t>*      1400 SEGURIDAD SOCIAL</t>
  </si>
  <si>
    <t xml:space="preserve">       1131  SUELDO BASE AL PERSONAL PER</t>
  </si>
  <si>
    <t xml:space="preserve">       1532  PAGO AL PERSONAL JUBILADO Y</t>
  </si>
  <si>
    <t xml:space="preserve">       1533  PRESTACIONES DE RETIRO.</t>
  </si>
  <si>
    <t xml:space="preserve">       1541  PRESTACIONES CONTRACTUALES.</t>
  </si>
  <si>
    <t xml:space="preserve">       1591  PREVISION SOCIAL.</t>
  </si>
  <si>
    <t xml:space="preserve">       1592  BECAS PARA HIJOS DE TRABAJA</t>
  </si>
  <si>
    <t>*      1600 PREVISIONES</t>
  </si>
  <si>
    <t xml:space="preserve">       1611  PREVISIONES DE CARACTER LAB</t>
  </si>
  <si>
    <t xml:space="preserve">       1711  ESTIMULOS AL PERSONAL.</t>
  </si>
  <si>
    <t xml:space="preserve">       1712  ESTIMULOS POR EL DIA DEL SE</t>
  </si>
  <si>
    <t>**     2000 MATERIALES Y SUMINISTROS</t>
  </si>
  <si>
    <t xml:space="preserve">       2111  MATERIALES, UTILES</t>
  </si>
  <si>
    <t xml:space="preserve">       2121  MATERIALES Y UTILES</t>
  </si>
  <si>
    <t xml:space="preserve">       2141  MATERIALES, UTILES</t>
  </si>
  <si>
    <t xml:space="preserve">       2151  MATERIAL IMPRESO E I</t>
  </si>
  <si>
    <t xml:space="preserve">       2161  MATERIAL DE LIMPIEZA.</t>
  </si>
  <si>
    <t>*      2200 ALIMENTOS Y UTENSILIOS</t>
  </si>
  <si>
    <t xml:space="preserve">       2211  PRODUCTOS ALIMENTICI</t>
  </si>
  <si>
    <t xml:space="preserve">       2461  MATERIAL ELECTRICO Y</t>
  </si>
  <si>
    <t xml:space="preserve">       2481  MATERIALES COMPLEMENTARIOS.</t>
  </si>
  <si>
    <t xml:space="preserve">       2491  OTROS MAT.Y ART.CONS</t>
  </si>
  <si>
    <t xml:space="preserve">       2531  MEDICINAS Y PROD.FAR</t>
  </si>
  <si>
    <t xml:space="preserve">       2541  MAT.ACC Y SUM MEDICO</t>
  </si>
  <si>
    <t xml:space="preserve">       2611  COMBUSTIBLES, LUBRIC</t>
  </si>
  <si>
    <t xml:space="preserve">       2711  VESTUARIO Y UNIFORMES.</t>
  </si>
  <si>
    <t xml:space="preserve">       2721  PRENDAS DE SEGURIDAD</t>
  </si>
  <si>
    <t xml:space="preserve">       2831  PRENDAS PROT SEG PUB</t>
  </si>
  <si>
    <t xml:space="preserve">       2911  HERRAMIENTAS MENORES.</t>
  </si>
  <si>
    <t xml:space="preserve">       2931  REFACC Y ACCESO MOB.</t>
  </si>
  <si>
    <t xml:space="preserve">       2941  REFACCIONES Y ACCESO</t>
  </si>
  <si>
    <t>*      3100 SERVICIOS BASICOS</t>
  </si>
  <si>
    <t xml:space="preserve">       3111  ENERGIA ELECTRICA.</t>
  </si>
  <si>
    <t xml:space="preserve">       3131  AGUA.</t>
  </si>
  <si>
    <t xml:space="preserve">       3141  TELEFONIA TRADICIONAL.</t>
  </si>
  <si>
    <t xml:space="preserve">       3151  TELEFONIA CELULAR</t>
  </si>
  <si>
    <t xml:space="preserve">       3161  SERVICIO DE TELECOMU</t>
  </si>
  <si>
    <t xml:space="preserve">       3171  SERVICIOS  DE ACCESO</t>
  </si>
  <si>
    <t xml:space="preserve">       3181  SERVICIOS POSTALES Y</t>
  </si>
  <si>
    <t>*      3200 SERVICIOS DE ARRENDAMIENTO</t>
  </si>
  <si>
    <t xml:space="preserve">       3221  ARRENDAMIENTO DE EDIFICIOS.</t>
  </si>
  <si>
    <t xml:space="preserve">       3231  ARRENDAMIENTO DE MOB</t>
  </si>
  <si>
    <t xml:space="preserve">       3251  ARRENDAMIENTO DE EQU</t>
  </si>
  <si>
    <t xml:space="preserve">       3291  OTROS ARRENDAMIENTOS.</t>
  </si>
  <si>
    <t xml:space="preserve">       3311  SERVICIOS LEGALES,</t>
  </si>
  <si>
    <t xml:space="preserve">       3321  SERVICIOS DISEÑO, A</t>
  </si>
  <si>
    <t xml:space="preserve">       3331  SERVICIOS DE CONSULT</t>
  </si>
  <si>
    <t xml:space="preserve">       3341  SERVICIOS DE CAPACITACION.</t>
  </si>
  <si>
    <t xml:space="preserve">       3361  SERVICIOS DE APOYO A</t>
  </si>
  <si>
    <t xml:space="preserve">       3381  SERVICIOS DE VIGILANCIA</t>
  </si>
  <si>
    <t xml:space="preserve">       3391  SERVICIOS PROFESIONA</t>
  </si>
  <si>
    <t xml:space="preserve">       3412  SERVICIOS FINANCIERO</t>
  </si>
  <si>
    <t xml:space="preserve">       3451  SEGURO DE BIENES PAT</t>
  </si>
  <si>
    <t xml:space="preserve">       3471  FLETES Y MANIOBRAS.</t>
  </si>
  <si>
    <t xml:space="preserve">       3511  CONSERVACION Y MANTE</t>
  </si>
  <si>
    <t xml:space="preserve">       3521  INSTALACION, REPARA</t>
  </si>
  <si>
    <t xml:space="preserve">       3531  INSTALACION, REPARA</t>
  </si>
  <si>
    <t xml:space="preserve">       3551  REPARACION Y MANTENI</t>
  </si>
  <si>
    <t xml:space="preserve">       3571  INSTALACION, REPARA</t>
  </si>
  <si>
    <t xml:space="preserve">       3581  SERVICIOS DE LIMPIEZ</t>
  </si>
  <si>
    <t xml:space="preserve">       3591  SERVICIOS DE JARDINE</t>
  </si>
  <si>
    <t xml:space="preserve">       3611  DIFUSION POR RADIO,</t>
  </si>
  <si>
    <t xml:space="preserve">       3651  SERVICIOS DE LA INDU</t>
  </si>
  <si>
    <t xml:space="preserve">       3711  PASAJES AEREOS</t>
  </si>
  <si>
    <t xml:space="preserve">       3721  PASAJES TERRESTRES</t>
  </si>
  <si>
    <t xml:space="preserve">       3751  VIATICOS EN EL PAIS</t>
  </si>
  <si>
    <t xml:space="preserve">       3761  VIATICOS EN EL EXTRANJERO.</t>
  </si>
  <si>
    <t xml:space="preserve">       3791  OTOS SERVICIOS TRASL</t>
  </si>
  <si>
    <t>*      3800 SERVICIOS OFICIALES</t>
  </si>
  <si>
    <t xml:space="preserve">       3811  GASTOS DE CEREMONIAL.</t>
  </si>
  <si>
    <t xml:space="preserve">       3821  GTO. ORDEN SOCIAL</t>
  </si>
  <si>
    <t xml:space="preserve">       3831  CONGRESOS Y CONVENCIONES.</t>
  </si>
  <si>
    <t xml:space="preserve">       3851  GASTOS DE REPRESENTACION.</t>
  </si>
  <si>
    <t xml:space="preserve">       3852  GASTOS DE OFICINA.</t>
  </si>
  <si>
    <t xml:space="preserve">       3921  IMPUESTOS Y DERECHOS.</t>
  </si>
  <si>
    <t xml:space="preserve">       3941  SENTENCIAS Y RESOLUC</t>
  </si>
  <si>
    <t xml:space="preserve">       3951  PENAS,MULTAS,ACCESOR</t>
  </si>
  <si>
    <t xml:space="preserve">       3961  OTROS GASTOS POR RES</t>
  </si>
  <si>
    <t xml:space="preserve">       3981  IMPUESTO SOBRE NOMIN</t>
  </si>
  <si>
    <t xml:space="preserve">       3991  OTROS SERVICIOS GENERALES</t>
  </si>
  <si>
    <t>*      4400 AYUDAS SOCIALES</t>
  </si>
  <si>
    <t xml:space="preserve">       4411  AYUDAS SOCIALES A PERSONAS</t>
  </si>
  <si>
    <t xml:space="preserve">       4451  AYUDAS SOCIALES A IN</t>
  </si>
  <si>
    <t>*      4500 PENSIONES Y JUBILACIONES</t>
  </si>
  <si>
    <t xml:space="preserve">       4511  PENSIONES</t>
  </si>
  <si>
    <t xml:space="preserve">       5111  MUEBLES DE OFICINA Y</t>
  </si>
  <si>
    <t xml:space="preserve">       5151  EQUIPO DE COMPUTO Y</t>
  </si>
  <si>
    <t xml:space="preserve">       5191  OTROS MOBILIARIOS Y</t>
  </si>
  <si>
    <t xml:space="preserve">       5211  EQUIP.APAR.AUDIOVISU</t>
  </si>
  <si>
    <t xml:space="preserve">       5231  CAMARAS FOTOGRAFICAS</t>
  </si>
  <si>
    <t xml:space="preserve">       5311  EQUIP.MEDICO Y LABOR</t>
  </si>
  <si>
    <t xml:space="preserve">       5411  VEHICULOS Y  EQUIPO</t>
  </si>
  <si>
    <t xml:space="preserve">       5641  SIST.AIRE ACONDICION</t>
  </si>
  <si>
    <t xml:space="preserve">       5651  EQUIPO DE COMUNICACI</t>
  </si>
  <si>
    <t xml:space="preserve">       5661  EQUIPOS DE GENERACIO</t>
  </si>
  <si>
    <t xml:space="preserve">       5671  HERRAMIENTAS Y MAQUI</t>
  </si>
  <si>
    <t>*      5900 ACTIVOS INTANGIBLES</t>
  </si>
  <si>
    <t xml:space="preserve">       5911  SOFTWARE</t>
  </si>
  <si>
    <t xml:space="preserve">       5971  LICENCIAS INFORMATIC</t>
  </si>
  <si>
    <t>**     6000 INVERSION PUBLICA</t>
  </si>
  <si>
    <t xml:space="preserve">       6221  EDIFICACION NO HABIT</t>
  </si>
  <si>
    <t xml:space="preserve">       211130300020003  DIR. ADMINISTRAC</t>
  </si>
  <si>
    <t xml:space="preserve">       211130300030200  SECRETARIA GENER</t>
  </si>
  <si>
    <t xml:space="preserve">       211130300030500  DIR.OFIC.CE.ACTU</t>
  </si>
  <si>
    <t xml:space="preserve">       211130300030600  DIR. SERVICIOS A</t>
  </si>
  <si>
    <t xml:space="preserve">       211130300030900  JUZGADOS DE PART</t>
  </si>
  <si>
    <t xml:space="preserve">       211130300031000  JUZGADOS MENORES</t>
  </si>
  <si>
    <t xml:space="preserve">       211130300031100  JUSTICIA ALTERNA</t>
  </si>
  <si>
    <t xml:space="preserve">       211130300031200  JDOS. ORALIDAD P</t>
  </si>
  <si>
    <t xml:space="preserve">       211130300031300  JDOS. ORAL FAMIL</t>
  </si>
  <si>
    <t xml:space="preserve">       211130300031500  JDOS. ADOLESCENT</t>
  </si>
  <si>
    <t xml:space="preserve">       211130300031600  VISITADURIA JUDI</t>
  </si>
  <si>
    <t xml:space="preserve">       211130300031700  ESCUELA JUDICIAL</t>
  </si>
  <si>
    <t xml:space="preserve">       211130300031800  DIR. TECNOLOGIAS</t>
  </si>
  <si>
    <t xml:space="preserve">       211130300031900  DIR. ARCHIVO GRA</t>
  </si>
  <si>
    <t xml:space="preserve">       211130300032000  DIR ASUNTOS JURI</t>
  </si>
  <si>
    <t xml:space="preserve">       211130300032100  DIR PLANEACION E</t>
  </si>
  <si>
    <t xml:space="preserve">       211130300032200  DIR. SEGURIDAD I</t>
  </si>
  <si>
    <t xml:space="preserve">       211130300032300  COMUNICACION SOC</t>
  </si>
  <si>
    <t xml:space="preserve">       211130300032400  ACCESO A INFORMA</t>
  </si>
  <si>
    <t xml:space="preserve">       211130300032500  C. EQUIDAD DE GE</t>
  </si>
  <si>
    <t xml:space="preserve">       211130300032600  JDOS. ORAL MERCA</t>
  </si>
  <si>
    <t xml:space="preserve">       211130300032700  GESTION DE ORALI</t>
  </si>
  <si>
    <t xml:space="preserve">       211130300032800  JDOS. JUSTIC LAB</t>
  </si>
  <si>
    <r>
      <t xml:space="preserve">E056GA2080
</t>
    </r>
    <r>
      <rPr>
        <b/>
        <sz val="8"/>
        <color theme="1"/>
        <rFont val="Arial"/>
        <family val="2"/>
      </rPr>
      <t xml:space="preserve">     211130300010001  PRESIDENCIA</t>
    </r>
    <r>
      <rPr>
        <sz val="8"/>
        <color theme="1"/>
        <rFont val="Arial"/>
        <family val="2"/>
      </rPr>
      <t xml:space="preserve">
REPRESENTACIÓN Y CONDUCCIÓN DE LOS ÓRGANOS INTEGRANTES DEL PODER JUDICIAL.</t>
    </r>
  </si>
  <si>
    <r>
      <t xml:space="preserve">E056PB0834
</t>
    </r>
    <r>
      <rPr>
        <b/>
        <sz val="8"/>
        <color theme="1"/>
        <rFont val="Arial"/>
        <family val="2"/>
      </rPr>
      <t xml:space="preserve">     211130300030200  SECRETARIA GENERAL DEL STJ</t>
    </r>
    <r>
      <rPr>
        <sz val="8"/>
        <color theme="1"/>
        <rFont val="Arial"/>
        <family val="2"/>
      </rPr>
      <t xml:space="preserve">
INSTRUMENTACIÓN DE LAS SESIONES DEL PLENO DEL STJ. REVISIÓN Y REMISIÓN DE COMUNICADOS. DISTRIBUCIÓN DE ASUNTOS PROVENIENTES DE TODO EL ESTADO.</t>
    </r>
  </si>
  <si>
    <r>
      <t xml:space="preserve">E056GB1090    
</t>
    </r>
    <r>
      <rPr>
        <b/>
        <sz val="8"/>
        <color theme="1"/>
        <rFont val="Arial"/>
        <family val="2"/>
      </rPr>
      <t xml:space="preserve">     211130300020003  DIRECCIÓN DE ADMINISTRACIÓN</t>
    </r>
    <r>
      <rPr>
        <sz val="8"/>
        <color theme="1"/>
        <rFont val="Arial"/>
        <family val="2"/>
      </rPr>
      <t xml:space="preserve">
ADMINISTRACIÓN DE LOS RECURSOS HUMANOS, FINANCIEROS, PRESUPUESTALES Y DE CONTROL PATRIMONIAL.</t>
    </r>
  </si>
  <si>
    <r>
      <t xml:space="preserve">E056PB0835       
     </t>
    </r>
    <r>
      <rPr>
        <b/>
        <sz val="8"/>
        <color theme="1"/>
        <rFont val="Arial"/>
        <family val="2"/>
      </rPr>
      <t>211130300030500  DIRECCIÓN DE OFICIALÍAS COMUNES DE PARTES Y CENTRALES DE ACTUARIOS</t>
    </r>
    <r>
      <rPr>
        <sz val="8"/>
        <color theme="1"/>
        <rFont val="Arial"/>
        <family val="2"/>
      </rPr>
      <t xml:space="preserve">
DISTRIBUCIÓN DE PROMOCIONES INICIALES Y DE TÉRMINO.</t>
    </r>
  </si>
  <si>
    <r>
      <t xml:space="preserve">E056GB1091   
     </t>
    </r>
    <r>
      <rPr>
        <b/>
        <sz val="8"/>
        <color theme="1"/>
        <rFont val="Arial"/>
        <family val="2"/>
      </rPr>
      <t xml:space="preserve">211130300030600  DIRECCIÓN DE SERVICIOS APOYO
</t>
    </r>
    <r>
      <rPr>
        <sz val="8"/>
        <color theme="1"/>
        <rFont val="Arial"/>
        <family val="2"/>
      </rPr>
      <t xml:space="preserve"> PROVISIÓN DE RECURSOS MATERIALES, DE INFRAESTRUCTURA, DE BIENES Y SERVICIOS.</t>
    </r>
  </si>
  <si>
    <r>
      <t xml:space="preserve">E056GA2081     
     </t>
    </r>
    <r>
      <rPr>
        <b/>
        <sz val="8"/>
        <color theme="1"/>
        <rFont val="Arial"/>
        <family val="2"/>
      </rPr>
      <t xml:space="preserve">211130300030007  CONSEJO DEL PODER JUDICIAL
</t>
    </r>
    <r>
      <rPr>
        <sz val="8"/>
        <color theme="1"/>
        <rFont val="Arial"/>
        <family val="2"/>
      </rPr>
      <t xml:space="preserve"> ADMINISTRACIÓN Y VIGILANCIA DE LA ACTIVIDAD JUDICIAL, DE MEDIACIÓN Y DEL QUEHACER ADMINISTRATIVO INTERNO.</t>
    </r>
  </si>
  <si>
    <r>
      <t xml:space="preserve">E056PB0837    
     </t>
    </r>
    <r>
      <rPr>
        <b/>
        <sz val="8"/>
        <color theme="1"/>
        <rFont val="Arial"/>
        <family val="2"/>
      </rPr>
      <t xml:space="preserve">211130300030900  JUZGADOS DE PARTIDO
</t>
    </r>
    <r>
      <rPr>
        <sz val="8"/>
        <color theme="1"/>
        <rFont val="Arial"/>
        <family val="2"/>
      </rPr>
      <t>RESOLUCIÓN DE CONTROVERSIAS EN PRIMERA INSTANCIA DE PARTIDO (CIVIL Y PENAL).</t>
    </r>
  </si>
  <si>
    <r>
      <t xml:space="preserve">E056PB0839      
     </t>
    </r>
    <r>
      <rPr>
        <b/>
        <sz val="8"/>
        <color theme="1"/>
        <rFont val="Arial"/>
        <family val="2"/>
      </rPr>
      <t xml:space="preserve">211130300031100  CENTRO  ESTATAL  JUSTICIA ALTERNATIVA
</t>
    </r>
    <r>
      <rPr>
        <sz val="8"/>
        <color theme="1"/>
        <rFont val="Arial"/>
        <family val="2"/>
      </rPr>
      <t xml:space="preserve"> PRESTACIÓN DEL SERVICIO DE MECANISMOS ALTERNATIVOS DE SOLUCIÓN DE CONTROVERSIAS.</t>
    </r>
  </si>
  <si>
    <r>
      <t xml:space="preserve">E056PB0840       
</t>
    </r>
    <r>
      <rPr>
        <b/>
        <sz val="8"/>
        <color theme="1"/>
        <rFont val="Arial"/>
        <family val="2"/>
      </rPr>
      <t xml:space="preserve">     211130300031200  JUZGADOS DE ORALIDAD PENAL
</t>
    </r>
    <r>
      <rPr>
        <sz val="8"/>
        <color theme="1"/>
        <rFont val="Arial"/>
        <family val="2"/>
      </rPr>
      <t>ATENCIÓN DE AUDIENCIAS Y RESOLUCIÓN DE CONTROVERSIAS (ORAL PENAL).</t>
    </r>
  </si>
  <si>
    <r>
      <t xml:space="preserve">E056PB2916
</t>
    </r>
    <r>
      <rPr>
        <b/>
        <sz val="8"/>
        <color theme="1"/>
        <rFont val="Arial"/>
        <family val="2"/>
      </rPr>
      <t xml:space="preserve">     211130300031300 JUZGADO DE ORALIDAD FAMILIAR
</t>
    </r>
    <r>
      <rPr>
        <sz val="8"/>
        <color theme="1"/>
        <rFont val="Arial"/>
        <family val="2"/>
      </rPr>
      <t>ATENCIÓN DE AUDIENCIAS CON PERITOS CALIFICADOS PARA PERSONAS VULNERABLES (ORAL FAMILIAR).</t>
    </r>
  </si>
  <si>
    <r>
      <t xml:space="preserve">E056PB0841       
     </t>
    </r>
    <r>
      <rPr>
        <b/>
        <sz val="8"/>
        <color theme="1"/>
        <rFont val="Arial"/>
        <family val="2"/>
      </rPr>
      <t xml:space="preserve">211130300031300  JUZGADO DE ORALIDAD FAMILIAR
</t>
    </r>
    <r>
      <rPr>
        <sz val="8"/>
        <color theme="1"/>
        <rFont val="Arial"/>
        <family val="2"/>
      </rPr>
      <t>ATENCIÓN DE AUDIENCIAS Y RESOLUCIÓN DE CONTROVERSIAS (ORAL FAMILIAR).</t>
    </r>
  </si>
  <si>
    <r>
      <t xml:space="preserve">E056PB0842      
     </t>
    </r>
    <r>
      <rPr>
        <b/>
        <sz val="8"/>
        <color theme="1"/>
        <rFont val="Arial"/>
        <family val="2"/>
      </rPr>
      <t xml:space="preserve"> 211130300031400  JUZGADOS DE EJECUCIÓN DE SANCIONES PENALES</t>
    </r>
    <r>
      <rPr>
        <sz val="8"/>
        <color theme="1"/>
        <rFont val="Arial"/>
        <family val="2"/>
      </rPr>
      <t xml:space="preserve">
 ATENCIÓN DE AUDIENCIAS Y SEGUIMIENTO A LA EJECUCIÓN DE SANCIONES (PENAL).</t>
    </r>
  </si>
  <si>
    <r>
      <t xml:space="preserve">E056PB0843
        </t>
    </r>
    <r>
      <rPr>
        <b/>
        <sz val="8"/>
        <color theme="1"/>
        <rFont val="Arial"/>
        <family val="2"/>
      </rPr>
      <t xml:space="preserve"> 211130300031500  JUZGADOS PARA ADOLESCENTES
</t>
    </r>
    <r>
      <rPr>
        <sz val="8"/>
        <color theme="1"/>
        <rFont val="Arial"/>
        <family val="2"/>
      </rPr>
      <t>RESOLUCIÓN DE CONTROVERSIAS (PENAL ADOLESCENTES).</t>
    </r>
  </si>
  <si>
    <r>
      <t xml:space="preserve">E056GC1092    
     </t>
    </r>
    <r>
      <rPr>
        <b/>
        <sz val="8"/>
        <color theme="1"/>
        <rFont val="Arial"/>
        <family val="2"/>
      </rPr>
      <t xml:space="preserve"> 211130300031600  VISITADURÍA JUDICIAL
</t>
    </r>
    <r>
      <rPr>
        <sz val="8"/>
        <color theme="1"/>
        <rFont val="Arial"/>
        <family val="2"/>
      </rPr>
      <t xml:space="preserve"> INSPECCIÓN DE ÓRGANOS JURISDICCIONALES, DE MEDIACIÓN Y DE APOYO DE LA ACTIVIDAD JUDICIAL.</t>
    </r>
  </si>
  <si>
    <r>
      <t xml:space="preserve">E056GB1093
     </t>
    </r>
    <r>
      <rPr>
        <b/>
        <sz val="8"/>
        <color theme="1"/>
        <rFont val="Arial"/>
        <family val="2"/>
      </rPr>
      <t xml:space="preserve">211130300031700  ESCUELA DE ESTUDIOS E INVESTIGACIÓN JUDICIAL
</t>
    </r>
    <r>
      <rPr>
        <sz val="8"/>
        <color theme="1"/>
        <rFont val="Arial"/>
        <family val="2"/>
      </rPr>
      <t xml:space="preserve"> CAPACITACIÓN Y PROFESIONALIZACIÓN DE FUNCIONARIOS PÚBLICOS Y EXTERNOS QUE REALICEN ACTIVIDADES RELACIONADAS CON LOS SERVICIOS JUDICIALES.</t>
    </r>
  </si>
  <si>
    <r>
      <t xml:space="preserve">E056GC1096    
     </t>
    </r>
    <r>
      <rPr>
        <b/>
        <sz val="8"/>
        <color theme="1"/>
        <rFont val="Arial"/>
        <family val="2"/>
      </rPr>
      <t xml:space="preserve">211130300031800  DIRECCIÓN DE TECNOLOGÍAS DE INFORMACIÓN Y TELECOMUNICACIONES 
</t>
    </r>
    <r>
      <rPr>
        <sz val="8"/>
        <color theme="1"/>
        <rFont val="Arial"/>
        <family val="2"/>
      </rPr>
      <t>SOPORTE TECNOLÓGICO Y DESARROLLO DE SOFTWARE PARA LA SISTEMATIZACIÓN DE PROCESOS.</t>
    </r>
  </si>
  <si>
    <r>
      <t xml:space="preserve">E056GC2083
    </t>
    </r>
    <r>
      <rPr>
        <b/>
        <sz val="8"/>
        <color theme="1"/>
        <rFont val="Arial"/>
        <family val="2"/>
      </rPr>
      <t xml:space="preserve"> 211130300032100  COORDINACIÓN DE PLANEACIÓN Y ESTADÍSTICA</t>
    </r>
    <r>
      <rPr>
        <sz val="8"/>
        <color theme="1"/>
        <rFont val="Arial"/>
        <family val="2"/>
      </rPr>
      <t xml:space="preserve">
 GESTIÓN ESTRATÉGICA, PLANEACIÓN Y ADMINISTRACIÓN DE ESTADÍSTICA.</t>
    </r>
  </si>
  <si>
    <r>
      <t xml:space="preserve">E056GC1098 
     </t>
    </r>
    <r>
      <rPr>
        <b/>
        <sz val="8"/>
        <color theme="1"/>
        <rFont val="Arial"/>
        <family val="2"/>
      </rPr>
      <t xml:space="preserve">211130300032200  DIRECCIÓN DE SEGURIDAD INSTITUCIONAL
</t>
    </r>
    <r>
      <rPr>
        <sz val="8"/>
        <color theme="1"/>
        <rFont val="Arial"/>
        <family val="2"/>
      </rPr>
      <t>GESTIÓN DE ESQUEMAS PREVENCIÓN Y ATENCIÓN, PARA LA SEGURIDAD INSTITUCIONAL.</t>
    </r>
  </si>
  <si>
    <r>
      <t xml:space="preserve">E056GC1099  
     </t>
    </r>
    <r>
      <rPr>
        <b/>
        <sz val="8"/>
        <color theme="1"/>
        <rFont val="Arial"/>
        <family val="2"/>
      </rPr>
      <t xml:space="preserve">211130300032400  UNIDAD DE ACCESO A LA INFORMACIÓN PÚBLICA
</t>
    </r>
    <r>
      <rPr>
        <sz val="8"/>
        <color theme="1"/>
        <rFont val="Arial"/>
        <family val="2"/>
      </rPr>
      <t>ACCESO Y GESTIÓN DE INFORMACIÓN PÚBLICA PARA LA CIUDADANÍA.</t>
    </r>
  </si>
  <si>
    <r>
      <t xml:space="preserve">E056GC1100      
     </t>
    </r>
    <r>
      <rPr>
        <b/>
        <sz val="8"/>
        <color theme="1"/>
        <rFont val="Arial"/>
        <family val="2"/>
      </rPr>
      <t xml:space="preserve"> 211130300032500  COMITÉ DE IGUALDAD DE GÉNERO Y DERECHOS HUMANOS
</t>
    </r>
    <r>
      <rPr>
        <sz val="8"/>
        <color theme="1"/>
        <rFont val="Arial"/>
        <family val="2"/>
      </rPr>
      <t xml:space="preserve"> GESTIÓN DE ESTRATEGIAS INSTITUCIONALES PARA LA IMPLEMENTACIÓN DE LA PERSPECTIVA DE GÉNERO Y EL RESPETO A LOS DERECHOS HUMANOS.</t>
    </r>
  </si>
  <si>
    <r>
      <t xml:space="preserve">E056PB2034
 </t>
    </r>
    <r>
      <rPr>
        <b/>
        <sz val="8"/>
        <color theme="1"/>
        <rFont val="Arial"/>
        <family val="2"/>
      </rPr>
      <t xml:space="preserve">    211130300032600 JUZGADOS DE ORAL MERCANTIL
</t>
    </r>
    <r>
      <rPr>
        <sz val="8"/>
        <color theme="1"/>
        <rFont val="Arial"/>
        <family val="2"/>
      </rPr>
      <t>ATENCIÓN DE AUDIENCIAS Y RESOLUCIÓN DE CONTROVERSIAS (ORAL MERCANTIL).</t>
    </r>
  </si>
  <si>
    <r>
      <t xml:space="preserve">E056GC1111    
     </t>
    </r>
    <r>
      <rPr>
        <b/>
        <sz val="8"/>
        <color theme="1"/>
        <rFont val="Arial"/>
        <family val="2"/>
      </rPr>
      <t xml:space="preserve">211130300032700  COORDINACIÓN GENERAL DEL SISTEMA DE GESTIÓN DE ORAL
</t>
    </r>
    <r>
      <rPr>
        <sz val="8"/>
        <color theme="1"/>
        <rFont val="Arial"/>
        <family val="2"/>
      </rPr>
      <t>SISTEMA DE GESTIÓN DE JUZGADOS EN ESQUEMAS DE ORALIDAD.</t>
    </r>
  </si>
  <si>
    <r>
      <t xml:space="preserve">E056PB2875     
     </t>
    </r>
    <r>
      <rPr>
        <b/>
        <sz val="8"/>
        <color theme="1"/>
        <rFont val="Arial"/>
        <family val="2"/>
      </rPr>
      <t xml:space="preserve">211130300032800 JUZGADOS DEL SISTEMA DE JUSTICIA LABORAL
</t>
    </r>
    <r>
      <rPr>
        <sz val="8"/>
        <color theme="1"/>
        <rFont val="Arial"/>
        <family val="2"/>
      </rPr>
      <t>RESOLUCIÓN DE CONTROVERSIAS EN MATERIA LABORAL.</t>
    </r>
  </si>
  <si>
    <t>AUXILIAR ADMINISTRATIVO</t>
  </si>
  <si>
    <t>INTENDENTE</t>
  </si>
  <si>
    <t>JARDINERO</t>
  </si>
  <si>
    <t>OFICIAL JUDICIAL B</t>
  </si>
  <si>
    <t>OFICIAL JUDICIAL A</t>
  </si>
  <si>
    <t>VIGILANTE O VELADOR</t>
  </si>
  <si>
    <t>AUXILIAR ATENCIÓN AL PÚBLICO</t>
  </si>
  <si>
    <t>AUXILIAR DE CAUSA</t>
  </si>
  <si>
    <t>OPERADOR DE SALA</t>
  </si>
  <si>
    <t>NOTIFICADOR</t>
  </si>
  <si>
    <t>AUXILIAR DE SALA</t>
  </si>
  <si>
    <t xml:space="preserve">PRIMER OFICIAL JUDICIAL </t>
  </si>
  <si>
    <t>SUPERVISOR DE ANALISIS</t>
  </si>
  <si>
    <t>ESPECIALISTA TÉCNICO ADMINISTRATIVO</t>
  </si>
  <si>
    <t>ESPECIALSITA TÉCNICO EN MEDIACIÓN</t>
  </si>
  <si>
    <t>INVITADOR</t>
  </si>
  <si>
    <t>JEFE DE UNIDAD C</t>
  </si>
  <si>
    <t>JEFE DE DEPARTAMENTO C</t>
  </si>
  <si>
    <t>PERITO ORALIDAD FAMILIAR</t>
  </si>
  <si>
    <t>JEFE DE ATENCIÓN AL PÚBLICO</t>
  </si>
  <si>
    <t>GESTOR SEDE MERCANTIL</t>
  </si>
  <si>
    <t>JEFE DE DEPARTAMENTO B</t>
  </si>
  <si>
    <t>AUXILIAR TÉCNICO DE PROCESOS</t>
  </si>
  <si>
    <t>ANALISTA DE PROYECTOS</t>
  </si>
  <si>
    <t>SUB/DIRECTOR DE ACTUARIA</t>
  </si>
  <si>
    <t>ENCARGADO DE SALA</t>
  </si>
  <si>
    <t>ANALISTA INFORMÁTICO</t>
  </si>
  <si>
    <t>JEFE DE OFICIALÍA COMÚN DE PARTES OFICINA CENTRAL DE ACTUARIOS</t>
  </si>
  <si>
    <t>JEFE DE DEPARTAMENTO A</t>
  </si>
  <si>
    <t>SUPERVISOR DE ACTUARIOS</t>
  </si>
  <si>
    <t>JUEZ MENOR  L</t>
  </si>
  <si>
    <t>SECRETARIO DE JUZGADO</t>
  </si>
  <si>
    <t>COORDINADOR ADMINISTRATIVO B</t>
  </si>
  <si>
    <t>GESTOR SEDE CIVIL</t>
  </si>
  <si>
    <t xml:space="preserve">GESTOR REGIONAL </t>
  </si>
  <si>
    <t>JEFE DE UNIDAD</t>
  </si>
  <si>
    <t>JUEZ MENOR " T "</t>
  </si>
  <si>
    <t>MEDIADOR Y CONCILIADOR</t>
  </si>
  <si>
    <t>COORDINADOR ADMINISTRATIVO A</t>
  </si>
  <si>
    <t>VISITADOR</t>
  </si>
  <si>
    <t>SECRETARIO DEL JUZGADO DE IMPUGNACIÓN</t>
  </si>
  <si>
    <t>JEFE DE ACTUARIOS Y OFICIALIA</t>
  </si>
  <si>
    <t>COORDINADOR DE COMUNICACION SOCIAL</t>
  </si>
  <si>
    <t>SECRETARIO DE SALA</t>
  </si>
  <si>
    <t>JEFE DE UNIDAD DE CAUSA Y GESTIÓN</t>
  </si>
  <si>
    <t>COORDINADOR DE PROYECTOS TECNOLOGICOS</t>
  </si>
  <si>
    <t>SECRETARIO EJECUTIVO</t>
  </si>
  <si>
    <t>SECRETARIO DEL INSTITUTO DE FORMACIÓN</t>
  </si>
  <si>
    <t>COORDINADOR DE PROYECTOS ESTRATÉGICOS</t>
  </si>
  <si>
    <t>SUB.-DIRECTOR DE APOYO TÉCNICO ADMINISTRATIVO</t>
  </si>
  <si>
    <t>DIRECTOR DE OFICIALIA Y ACTUARIOS</t>
  </si>
  <si>
    <t>SECRETARIO PROYECTISTA DE RESOLUCIONES DE PROCEDIM</t>
  </si>
  <si>
    <t>SECRETARIO DEL COMITE TECNICO DE EVALUACION</t>
  </si>
  <si>
    <t>JUEZ MENOR</t>
  </si>
  <si>
    <t>COORDINADOR DE PROYECTOS CIVILES</t>
  </si>
  <si>
    <t>SUB.DIRECTOR DEL CENTRO ESTATAL DE MEDIACIÓN</t>
  </si>
  <si>
    <t>COORDINADOR DE PLANEACION</t>
  </si>
  <si>
    <t>COORDINADOR DE ESTADISTICA</t>
  </si>
  <si>
    <t>SUBDIRECTOR</t>
  </si>
  <si>
    <t xml:space="preserve">SECRETARIO PARTICULAR PRESIDENCIA </t>
  </si>
  <si>
    <t>INVESTIGADOR</t>
  </si>
  <si>
    <t>DIRECTOR DE VISITADURIA</t>
  </si>
  <si>
    <t>JUEZ DE ORALIDAD PENAL</t>
  </si>
  <si>
    <t>JUEZ DE ORALIDAD FAMILIAR</t>
  </si>
  <si>
    <t>JUEZ DE ORALIDAD MERCANTIL</t>
  </si>
  <si>
    <t>JUEZ DE PARTIDO</t>
  </si>
  <si>
    <t>JUEZ DE ADOLESCENTES</t>
  </si>
  <si>
    <t xml:space="preserve">JUEZ DE EJECUCIÓN </t>
  </si>
  <si>
    <t>DIRECTOR DE ARCHIVO</t>
  </si>
  <si>
    <t>SECRETARIO INSTRUCTOR</t>
  </si>
  <si>
    <t>DIRECTOR DE ASUNTOS JURIDICOS DEL PODER JUDICIAL</t>
  </si>
  <si>
    <t>DIRECTOR DEL INSTITUTO DE FORMACIÓN</t>
  </si>
  <si>
    <t>DIRECTOR DE TECNOLOGÍAS DE INFORMACIÓN</t>
  </si>
  <si>
    <t>SUB-DIRECTOR DE CONTABILIDAD Y FINANZAS</t>
  </si>
  <si>
    <t>COORDINADOR DE JUECES</t>
  </si>
  <si>
    <t>DIRECTOR DEL CENTRO DE JUSTICIA ALTERNATIVA</t>
  </si>
  <si>
    <t>OMBUDSPERSON</t>
  </si>
  <si>
    <t>CONTRALOR</t>
  </si>
  <si>
    <t>COORDINADOR DE SEGURIDAD INSTITUCIONAL</t>
  </si>
  <si>
    <t>DIRECTOR DE SERVICIOS DE APOYO</t>
  </si>
  <si>
    <t>COORDINADOR GENERAL DE GESTIÓN</t>
  </si>
  <si>
    <t>JUEZ DE IMPUGNACIONES</t>
  </si>
  <si>
    <t>DIRECTOR DE ADMINISTRACIÓN</t>
  </si>
  <si>
    <t>SECRETARIO GRAL. DEL SUPREMO TRIBUNAL DE JUSTICIA</t>
  </si>
  <si>
    <t>SECRETARIO GRAL. DEL CONSEJO</t>
  </si>
  <si>
    <t>CONSEJERO</t>
  </si>
  <si>
    <t>MAGISTRADO DEL SUPREMO TRIBUNAL DE JUSTICIA</t>
  </si>
  <si>
    <t>PRESIDENTE DEL SUPREMO TRIBUNAL DE JUSTICIA</t>
  </si>
  <si>
    <t>SECRETARIOS DE JUZGADO MENOR</t>
  </si>
  <si>
    <t>ACTUARIO</t>
  </si>
  <si>
    <t>PROGRAMAS Y PROYECTOS</t>
  </si>
  <si>
    <t>*      2 Capital</t>
  </si>
  <si>
    <t xml:space="preserve">        1000 SERVICIOS PERSONALES</t>
  </si>
  <si>
    <t xml:space="preserve">        2000 MATERIALES Y SUMINISTROS</t>
  </si>
  <si>
    <t xml:space="preserve">        4000 TRANSFERENCIAS, ASIGNACIONES</t>
  </si>
  <si>
    <t xml:space="preserve">        5000 BIENES MUEBLES, INMUEBLES E</t>
  </si>
  <si>
    <t>*      4 Pensiones y Jubilaciones</t>
  </si>
  <si>
    <t xml:space="preserve">       3413  SERVICIOS FINANC FA</t>
  </si>
  <si>
    <t xml:space="preserve">       3942  DEVOLUCION DE MULTAS</t>
  </si>
  <si>
    <t xml:space="preserve"> FAUX  FONDO AUXILIAR</t>
  </si>
  <si>
    <t xml:space="preserve"> PROD  PRODUCTOS</t>
  </si>
  <si>
    <t xml:space="preserve"> REF   REFRENDO COMPROMETIDO</t>
  </si>
  <si>
    <t xml:space="preserve"> REM   REMANENTES</t>
  </si>
  <si>
    <t>PRESUPUESTO DE EGRESOS PARA EL EJERCICIO FISCAL 2024</t>
  </si>
  <si>
    <t xml:space="preserve">       1593  PAGO DE MARCHA             </t>
  </si>
  <si>
    <t xml:space="preserve">       2521  FERTILIZANTES,PESTIC       </t>
  </si>
  <si>
    <t xml:space="preserve">       211130300010001  PRESIDENCIA     </t>
  </si>
  <si>
    <t xml:space="preserve">       211130300A10004  CONTRALORIA DEL </t>
  </si>
  <si>
    <t xml:space="preserve">       211130300030007  CONSEJO DEL PJ  </t>
  </si>
  <si>
    <t xml:space="preserve">       211130300030800  MAGISTRATURA    </t>
  </si>
  <si>
    <t xml:space="preserve">       211130300031400  JDOS. EJECUCION </t>
  </si>
  <si>
    <t xml:space="preserve">       211130300032900  JUSTICIA ORAL CI</t>
  </si>
  <si>
    <t xml:space="preserve">         6000 INVERSION PUBLICA</t>
  </si>
  <si>
    <r>
      <t xml:space="preserve">E056GD1094
     </t>
    </r>
    <r>
      <rPr>
        <b/>
        <sz val="8"/>
        <color theme="1"/>
        <rFont val="Arial"/>
        <family val="2"/>
      </rPr>
      <t>211130300A10004  CONTRALORÍA DEL PODER JUDICIAL</t>
    </r>
    <r>
      <rPr>
        <sz val="8"/>
        <color theme="1"/>
        <rFont val="Arial"/>
        <family val="2"/>
      </rPr>
      <t xml:space="preserve">
VIGILANCIA Y CONTROL INTERNO ATENDIENDO NORMAS Y DISPOSICIONES LEGALES APLICABLES.</t>
    </r>
  </si>
  <si>
    <t>PRIMER OFICIAL JUDICIAL DE SALA</t>
  </si>
  <si>
    <t>PRIMER OFICIAL JUDICIAL DE JUZGADO</t>
  </si>
  <si>
    <t>SRIO. DE ACUERDOS DE JUZGADO MENOR</t>
  </si>
  <si>
    <t>JUEZ ESPECIALIZADO</t>
  </si>
  <si>
    <r>
      <t xml:space="preserve">E056PB0836
     </t>
    </r>
    <r>
      <rPr>
        <b/>
        <sz val="8"/>
        <color theme="1"/>
        <rFont val="Arial"/>
        <family val="2"/>
      </rPr>
      <t xml:space="preserve">211130300030800  MAGISTRATURA
</t>
    </r>
    <r>
      <rPr>
        <sz val="8"/>
        <color theme="1"/>
        <rFont val="Arial"/>
        <family val="2"/>
      </rPr>
      <t xml:space="preserve"> RESOLUCIÓN DE CONTROVERSIAS EN SEGUNDA INSTANCIA (CIVIL Y PENAL).</t>
    </r>
  </si>
  <si>
    <r>
      <t xml:space="preserve">E056PB0838      
     </t>
    </r>
    <r>
      <rPr>
        <b/>
        <sz val="8"/>
        <color theme="1"/>
        <rFont val="Arial"/>
        <family val="2"/>
      </rPr>
      <t xml:space="preserve">211130300031000  JUZGADOS MENORES
</t>
    </r>
    <r>
      <rPr>
        <sz val="8"/>
        <color theme="1"/>
        <rFont val="Arial"/>
        <family val="2"/>
      </rPr>
      <t xml:space="preserve"> RESOLUCIÓN DE CONTROVERSIAS EN PRIMERA INSTANCIA (CIVIL Y MERCANTIL).</t>
    </r>
  </si>
  <si>
    <r>
      <t xml:space="preserve">E056GC1097
     </t>
    </r>
    <r>
      <rPr>
        <b/>
        <sz val="8"/>
        <color theme="1"/>
        <rFont val="Arial"/>
        <family val="2"/>
      </rPr>
      <t xml:space="preserve">211130300031900  DIRECCIÓN DE ARCHIVO GENERAL
</t>
    </r>
    <r>
      <rPr>
        <sz val="8"/>
        <color theme="1"/>
        <rFont val="Arial"/>
        <family val="2"/>
      </rPr>
      <t xml:space="preserve"> ADMINISTRACIÓN Y CONTROL DEL ARCHIVO JUDICIAL.</t>
    </r>
  </si>
  <si>
    <r>
      <t xml:space="preserve">E056GC2082    
     </t>
    </r>
    <r>
      <rPr>
        <b/>
        <sz val="8"/>
        <color theme="1"/>
        <rFont val="Arial"/>
        <family val="2"/>
      </rPr>
      <t xml:space="preserve">211130300032000  DIRECCIÓN DE ASUNTOS JURÍDICOS
</t>
    </r>
    <r>
      <rPr>
        <sz val="8"/>
        <color theme="1"/>
        <rFont val="Arial"/>
        <family val="2"/>
      </rPr>
      <t>ASESORÍA JURÍDICA A ÁREAS ADMINISTRATIVAS DEL PJ Y REPRESENTACIÓN LEGAL DEL PODER JUDICIAL ANTE OTRAS INSTANCIAS.</t>
    </r>
  </si>
  <si>
    <r>
      <t xml:space="preserve">E056GC2084     
</t>
    </r>
    <r>
      <rPr>
        <b/>
        <sz val="8"/>
        <color theme="1"/>
        <rFont val="Arial"/>
        <family val="2"/>
      </rPr>
      <t xml:space="preserve">     211130300032300  COORDINACIÓN DE COMUNICACIÓN SOCIAL
</t>
    </r>
    <r>
      <rPr>
        <sz val="8"/>
        <color theme="1"/>
        <rFont val="Arial"/>
        <family val="2"/>
      </rPr>
      <t>COMUNICACIÓN Y DIFUSIÓN SOCIAL SOBRE EL QUEHACER JUDICIAL.</t>
    </r>
  </si>
  <si>
    <t xml:space="preserve">        7000 INVERSIONES FINANCIERAS Y OTRAS PROVISIONES</t>
  </si>
  <si>
    <r>
      <t xml:space="preserve">E056PB3342     
     </t>
    </r>
    <r>
      <rPr>
        <b/>
        <sz val="8"/>
        <color theme="1"/>
        <rFont val="Arial"/>
        <family val="2"/>
      </rPr>
      <t xml:space="preserve">211130300032900 JUSTICIA ORAL CIVIL
</t>
    </r>
    <r>
      <rPr>
        <sz val="8"/>
        <color theme="1"/>
        <rFont val="Arial"/>
        <family val="2"/>
      </rPr>
      <t>ATENCIÓN DE AUDIENCIAS Y RESOLUCIÓN DE CONTROVERSIAS (ORAL CIVIL).</t>
    </r>
  </si>
  <si>
    <t>Total</t>
  </si>
  <si>
    <t>IMPORTE</t>
  </si>
  <si>
    <t>Plaza/puesto</t>
  </si>
  <si>
    <t>CLASIFICADOR POR OBJETO DEL GASTO</t>
  </si>
  <si>
    <t>**     7000 INVERSIONES FINANCIERAS Y OTRAS PROVISIONES</t>
  </si>
  <si>
    <t xml:space="preserve">       7991  OTRAS EROGACIONES ESPECIALES</t>
  </si>
  <si>
    <t>ANALÍTICO DE PLAZAS 2023</t>
  </si>
  <si>
    <t>Número de plazas</t>
  </si>
  <si>
    <t>Remuneraciones</t>
  </si>
  <si>
    <t>De</t>
  </si>
  <si>
    <t>hasta</t>
  </si>
  <si>
    <t>**     3000 SERVICIOS GENERALES</t>
  </si>
  <si>
    <t>*      1100 REMUNERACIONES AL PERSONAL DE CARACTER PERMANENTE</t>
  </si>
  <si>
    <t>*      1200 REMUNERACIONES AL PERSONAL DE CARACTER TRANSITORIO</t>
  </si>
  <si>
    <t>*      1300 REMUNERACIONES ADICIONALES Y ESPECIALES</t>
  </si>
  <si>
    <t>*      1500 OTRAS PRESTACIONES SOCIALES Y ECONOMICAS</t>
  </si>
  <si>
    <t>*      1700 PAGO DE ESTIMULOS A SERVIDORES PUBLICOS</t>
  </si>
  <si>
    <t>*      2100 MATERIALES DE ADMINISTRACION, EMISION DE DOCUMENTOS Y ARTICULOS OFICIALES</t>
  </si>
  <si>
    <t>*      2400 MATERIALES Y ARTICULOS DE CONSTRUCCION Y REPACION</t>
  </si>
  <si>
    <t>*      2500 PRODUCTOS QUIMICOS, FARMACEUTICOS Y DE LABORATORIO</t>
  </si>
  <si>
    <t>*      2600 COMBUSTIBLES, LUBRICANTES Y ADITIVOS</t>
  </si>
  <si>
    <t>*      2700 VESTUARIO, BLANCOS, PRENDAS DE PROTECCION Y ARTICULOS DEPORTIVOS</t>
  </si>
  <si>
    <t>*      2800 MATERIALES Y SUMINISTROS PARA SEGURIDAD</t>
  </si>
  <si>
    <t>*      2900 HERRAMIENTAS, REFACCIONES Y ACCESORIOS MENORES</t>
  </si>
  <si>
    <t>*      3300 SERVICIOS PROFESIONALES, CIENTIFICOS, TECNICOS Y OTROS SERVICIOS</t>
  </si>
  <si>
    <t>*      3400 SERVICIOS FINANCIEROS, BANCARIOS Y COMERCIALES</t>
  </si>
  <si>
    <t>*      3500 SERVICIOS DE INSTALACION, REPARACION, MANTENIMIENTO Y CONSERVACION</t>
  </si>
  <si>
    <t>*      3600 SERVICIOS DE COMUNICACION SOCIAL Y PUBLICIDAD</t>
  </si>
  <si>
    <t>*      3700 SERVICIOS DE TRASLADO Y VIATICOS</t>
  </si>
  <si>
    <t>**     4000 TRANSFERENCIAS, ASIGNACIONES, SUBSIDIOS Y OTRAS AYUDAS</t>
  </si>
  <si>
    <t>**     5000 BIENES MUEBLES, INMUEBLES E INTANGIBLES</t>
  </si>
  <si>
    <t>*      5100 MOBILIARIO Y EQUIPO DE ADMINISTRACION</t>
  </si>
  <si>
    <t>*      5200 MOBILIARIO Y EQUIPO EDUCACIONAL Y RECREATIVO</t>
  </si>
  <si>
    <t>*      5300 EQUIPO E INSTRUMENTAL MEDICO Y DE LABORATORIO</t>
  </si>
  <si>
    <t>*      5400 VEHICULOS Y EQUIPO DE TRANSPORTE</t>
  </si>
  <si>
    <t>*      5600 MAQUINARIA, OTROS EQUIPOS Y HERRAMIENTAS</t>
  </si>
  <si>
    <t>*      6200 OBRA PUBLICA EN BIENES PROPIOS</t>
  </si>
  <si>
    <t>*      7900 PROVISIONES PARA CONTIGENCIAS Y OTRAS EROGACIONES ESPECIALES</t>
  </si>
  <si>
    <t>****** Administrativa</t>
  </si>
  <si>
    <t>***** 2 SECTOR PÚBLICO DE LAS EF</t>
  </si>
  <si>
    <t>**** 21 NO FINANCIERO</t>
  </si>
  <si>
    <t>*** 211 GOBIERNO GENERAL ESTATAL</t>
  </si>
  <si>
    <t>** 2111 Gobierno Estatal</t>
  </si>
  <si>
    <t>* 21113 Poder Judicial</t>
  </si>
  <si>
    <t xml:space="preserve">        3000 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</si>
</sst>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#,##0.00\-;#,##0.00_-;&quot; &quot;"/>
    <numFmt numFmtId="165" formatCode="#,##0.00_ ;[Red]\-#,##0.00\ 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2" applyNumberFormat="0" applyAlignment="0" applyProtection="0"/>
    <xf numFmtId="0" fontId="15" fillId="8" borderId="13" applyNumberFormat="0" applyAlignment="0" applyProtection="0"/>
    <xf numFmtId="0" fontId="16" fillId="8" borderId="12" applyNumberFormat="0" applyAlignment="0" applyProtection="0"/>
    <xf numFmtId="0" fontId="17" fillId="0" borderId="14" applyNumberFormat="0" applyFill="0" applyAlignment="0" applyProtection="0"/>
    <xf numFmtId="0" fontId="18" fillId="9" borderId="15" applyNumberFormat="0" applyAlignment="0" applyProtection="0"/>
    <xf numFmtId="0" fontId="19" fillId="0" borderId="0" applyNumberFormat="0" applyFill="0" applyBorder="0" applyAlignment="0" applyProtection="0"/>
    <xf numFmtId="0" fontId="6" fillId="10" borderId="1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8" xfId="0" applyFont="1" applyBorder="1"/>
    <xf numFmtId="49" fontId="4" fillId="2" borderId="8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165" fontId="4" fillId="2" borderId="8" xfId="0" applyNumberFormat="1" applyFont="1" applyFill="1" applyBorder="1"/>
    <xf numFmtId="165" fontId="4" fillId="0" borderId="8" xfId="0" applyNumberFormat="1" applyFont="1" applyBorder="1"/>
    <xf numFmtId="0" fontId="4" fillId="0" borderId="0" xfId="0" applyFont="1"/>
    <xf numFmtId="165" fontId="0" fillId="0" borderId="0" xfId="0" applyNumberFormat="1"/>
    <xf numFmtId="165" fontId="2" fillId="0" borderId="0" xfId="0" applyNumberFormat="1" applyFont="1"/>
    <xf numFmtId="0" fontId="4" fillId="0" borderId="8" xfId="0" applyFont="1" applyBorder="1" applyAlignment="1">
      <alignment horizontal="left" indent="2"/>
    </xf>
    <xf numFmtId="166" fontId="0" fillId="0" borderId="0" xfId="0" applyNumberFormat="1"/>
    <xf numFmtId="4" fontId="4" fillId="0" borderId="8" xfId="0" applyNumberFormat="1" applyFont="1" applyBorder="1"/>
    <xf numFmtId="165" fontId="4" fillId="0" borderId="0" xfId="0" applyNumberFormat="1" applyFont="1"/>
    <xf numFmtId="0" fontId="3" fillId="0" borderId="8" xfId="0" applyFont="1" applyBorder="1"/>
    <xf numFmtId="165" fontId="4" fillId="2" borderId="7" xfId="0" applyNumberFormat="1" applyFont="1" applyFill="1" applyBorder="1"/>
    <xf numFmtId="165" fontId="3" fillId="2" borderId="8" xfId="0" applyNumberFormat="1" applyFont="1" applyFill="1" applyBorder="1"/>
    <xf numFmtId="165" fontId="3" fillId="0" borderId="8" xfId="0" applyNumberFormat="1" applyFont="1" applyBorder="1"/>
    <xf numFmtId="0" fontId="4" fillId="0" borderId="18" xfId="0" applyFont="1" applyBorder="1" applyAlignment="1">
      <alignment horizontal="left" indent="2"/>
    </xf>
    <xf numFmtId="165" fontId="4" fillId="0" borderId="18" xfId="0" applyNumberFormat="1" applyFont="1" applyBorder="1"/>
    <xf numFmtId="165" fontId="5" fillId="2" borderId="8" xfId="0" applyNumberFormat="1" applyFont="1" applyFill="1" applyBorder="1"/>
    <xf numFmtId="49" fontId="4" fillId="0" borderId="8" xfId="0" applyNumberFormat="1" applyFont="1" applyBorder="1" applyAlignment="1">
      <alignment horizontal="left"/>
    </xf>
    <xf numFmtId="0" fontId="22" fillId="0" borderId="8" xfId="0" applyFont="1" applyBorder="1" applyAlignment="1">
      <alignment horizontal="left" indent="2"/>
    </xf>
    <xf numFmtId="165" fontId="22" fillId="0" borderId="8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0" fillId="2" borderId="0" xfId="0" applyNumberFormat="1" applyFill="1"/>
    <xf numFmtId="49" fontId="3" fillId="0" borderId="8" xfId="0" applyNumberFormat="1" applyFont="1" applyBorder="1" applyAlignment="1">
      <alignment horizontal="left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4" fillId="3" borderId="4" xfId="0" applyFont="1" applyFill="1" applyBorder="1"/>
    <xf numFmtId="0" fontId="3" fillId="3" borderId="4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164" fontId="0" fillId="2" borderId="3" xfId="0" applyNumberFormat="1" applyFill="1" applyBorder="1"/>
    <xf numFmtId="0" fontId="4" fillId="0" borderId="3" xfId="0" applyFont="1" applyBorder="1" applyAlignment="1">
      <alignment horizontal="left" indent="2"/>
    </xf>
    <xf numFmtId="0" fontId="3" fillId="3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166" fontId="4" fillId="0" borderId="8" xfId="43" applyNumberFormat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2" xfId="43" xr:uid="{97B286D5-F8D0-4364-B4F3-F8C8748D141D}"/>
    <cellStyle name="Neutral" xfId="9" builtinId="28" customBuiltin="1"/>
    <cellStyle name="Normal" xfId="0" builtinId="0"/>
    <cellStyle name="Normal 2" xfId="1" xr:uid="{00000000-0005-0000-0000-000001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</xdr:rowOff>
    </xdr:from>
    <xdr:to>
      <xdr:col>0</xdr:col>
      <xdr:colOff>588923</xdr:colOff>
      <xdr:row>2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AB8198-C617-9F1D-FC78-248D218F63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762001" y="1"/>
          <a:ext cx="379372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153</xdr:row>
      <xdr:rowOff>9525</xdr:rowOff>
    </xdr:from>
    <xdr:to>
      <xdr:col>0</xdr:col>
      <xdr:colOff>485776</xdr:colOff>
      <xdr:row>155</xdr:row>
      <xdr:rowOff>30292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4632D6-9E60-42C0-89B3-852D001838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638176" y="29156025"/>
          <a:ext cx="400050" cy="40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197</xdr:row>
      <xdr:rowOff>1</xdr:rowOff>
    </xdr:from>
    <xdr:to>
      <xdr:col>0</xdr:col>
      <xdr:colOff>398341</xdr:colOff>
      <xdr:row>199</xdr:row>
      <xdr:rowOff>19051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179ADEB-BFBC-4D02-B0BA-E4306E9435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552451" y="36576001"/>
          <a:ext cx="39834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205</xdr:row>
      <xdr:rowOff>0</xdr:rowOff>
    </xdr:from>
    <xdr:to>
      <xdr:col>0</xdr:col>
      <xdr:colOff>704850</xdr:colOff>
      <xdr:row>206</xdr:row>
      <xdr:rowOff>336319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230168-9B7E-41DD-8405-36B0F9877C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571500" y="38100000"/>
          <a:ext cx="685800" cy="6887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571500</xdr:colOff>
      <xdr:row>225</xdr:row>
      <xdr:rowOff>2453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8769DFD-CA9D-4984-8EF2-9ECADAEF0E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552450" y="42672000"/>
          <a:ext cx="571500" cy="5739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28575</xdr:rowOff>
    </xdr:from>
    <xdr:to>
      <xdr:col>0</xdr:col>
      <xdr:colOff>571500</xdr:colOff>
      <xdr:row>257</xdr:row>
      <xdr:rowOff>288203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D409DA-0359-440A-B6AC-273FDBAFB2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6" t="13442" r="6372" b="11061"/>
        <a:stretch/>
      </xdr:blipFill>
      <xdr:spPr>
        <a:xfrm>
          <a:off x="0" y="55511700"/>
          <a:ext cx="571500" cy="573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6"/>
  <sheetViews>
    <sheetView tabSelected="1" view="pageBreakPreview" zoomScaleNormal="100" zoomScaleSheetLayoutView="100" workbookViewId="0">
      <selection activeCell="A14" sqref="A14"/>
    </sheetView>
  </sheetViews>
  <sheetFormatPr baseColWidth="10" defaultRowHeight="15" x14ac:dyDescent="0.25"/>
  <cols>
    <col min="1" max="1" width="85.140625" style="7" customWidth="1"/>
    <col min="2" max="2" width="30" style="13" customWidth="1"/>
    <col min="3" max="3" width="17.7109375" customWidth="1"/>
    <col min="4" max="4" width="15.7109375" style="8" bestFit="1" customWidth="1"/>
    <col min="5" max="5" width="21.5703125" customWidth="1"/>
    <col min="6" max="6" width="15.7109375" bestFit="1" customWidth="1"/>
  </cols>
  <sheetData>
    <row r="1" spans="1:5" x14ac:dyDescent="0.25">
      <c r="A1" s="30" t="s">
        <v>0</v>
      </c>
      <c r="B1" s="29"/>
    </row>
    <row r="2" spans="1:5" x14ac:dyDescent="0.25">
      <c r="A2" s="25" t="s">
        <v>272</v>
      </c>
      <c r="B2" s="31"/>
    </row>
    <row r="3" spans="1:5" x14ac:dyDescent="0.25">
      <c r="A3" s="32" t="s">
        <v>297</v>
      </c>
      <c r="B3" s="33" t="s">
        <v>295</v>
      </c>
    </row>
    <row r="4" spans="1:5" x14ac:dyDescent="0.25">
      <c r="A4" s="34" t="s">
        <v>294</v>
      </c>
      <c r="B4" s="16">
        <f>SUM(B5+B35+B63+B121+B127+B147+B150)</f>
        <v>2439331075</v>
      </c>
    </row>
    <row r="5" spans="1:5" s="1" customFormat="1" x14ac:dyDescent="0.25">
      <c r="A5" s="4" t="s">
        <v>9</v>
      </c>
      <c r="B5" s="20">
        <f>SUM(B6+B8+B12+B19+B23+B30+B32)</f>
        <v>1837991645</v>
      </c>
      <c r="C5" s="8"/>
      <c r="D5" s="9"/>
      <c r="E5" s="9"/>
    </row>
    <row r="6" spans="1:5" s="1" customFormat="1" x14ac:dyDescent="0.25">
      <c r="A6" s="4" t="s">
        <v>306</v>
      </c>
      <c r="B6" s="16">
        <f>SUM(B7)</f>
        <v>387763871</v>
      </c>
      <c r="D6" s="9"/>
    </row>
    <row r="7" spans="1:5" x14ac:dyDescent="0.25">
      <c r="A7" s="3" t="s">
        <v>23</v>
      </c>
      <c r="B7" s="6">
        <v>387763871</v>
      </c>
    </row>
    <row r="8" spans="1:5" s="1" customFormat="1" x14ac:dyDescent="0.25">
      <c r="A8" s="4" t="s">
        <v>307</v>
      </c>
      <c r="B8" s="16">
        <f>SUM(B9:B11)</f>
        <v>36996748</v>
      </c>
      <c r="D8" s="9"/>
    </row>
    <row r="9" spans="1:5" x14ac:dyDescent="0.25">
      <c r="A9" s="3" t="s">
        <v>10</v>
      </c>
      <c r="B9" s="6">
        <v>19255344</v>
      </c>
    </row>
    <row r="10" spans="1:5" x14ac:dyDescent="0.25">
      <c r="A10" s="3" t="s">
        <v>11</v>
      </c>
      <c r="B10" s="6">
        <v>415956</v>
      </c>
    </row>
    <row r="11" spans="1:5" x14ac:dyDescent="0.25">
      <c r="A11" s="3" t="s">
        <v>12</v>
      </c>
      <c r="B11" s="6">
        <v>17325448</v>
      </c>
    </row>
    <row r="12" spans="1:5" s="1" customFormat="1" x14ac:dyDescent="0.25">
      <c r="A12" s="4" t="s">
        <v>308</v>
      </c>
      <c r="B12" s="16">
        <f>SUM(B13:B18)</f>
        <v>529461855</v>
      </c>
      <c r="D12" s="9"/>
    </row>
    <row r="13" spans="1:5" x14ac:dyDescent="0.25">
      <c r="A13" s="3" t="s">
        <v>13</v>
      </c>
      <c r="B13" s="6">
        <v>1080000</v>
      </c>
    </row>
    <row r="14" spans="1:5" x14ac:dyDescent="0.25">
      <c r="A14" s="3" t="s">
        <v>14</v>
      </c>
      <c r="B14" s="6">
        <v>35148543</v>
      </c>
    </row>
    <row r="15" spans="1:5" x14ac:dyDescent="0.25">
      <c r="A15" s="3" t="s">
        <v>15</v>
      </c>
      <c r="B15" s="6">
        <v>158167804</v>
      </c>
    </row>
    <row r="16" spans="1:5" x14ac:dyDescent="0.25">
      <c r="A16" s="3" t="s">
        <v>16</v>
      </c>
      <c r="B16" s="6">
        <v>1500000</v>
      </c>
    </row>
    <row r="17" spans="1:4" x14ac:dyDescent="0.25">
      <c r="A17" s="3" t="s">
        <v>17</v>
      </c>
      <c r="B17" s="6">
        <v>75862063</v>
      </c>
    </row>
    <row r="18" spans="1:4" x14ac:dyDescent="0.25">
      <c r="A18" s="3" t="s">
        <v>18</v>
      </c>
      <c r="B18" s="6">
        <v>257703445</v>
      </c>
    </row>
    <row r="19" spans="1:4" s="1" customFormat="1" x14ac:dyDescent="0.25">
      <c r="A19" s="4" t="s">
        <v>22</v>
      </c>
      <c r="B19" s="16">
        <f>SUM(B20:B22)</f>
        <v>164023062</v>
      </c>
      <c r="D19" s="9"/>
    </row>
    <row r="20" spans="1:4" x14ac:dyDescent="0.25">
      <c r="A20" s="3" t="s">
        <v>19</v>
      </c>
      <c r="B20" s="6">
        <v>46885718</v>
      </c>
    </row>
    <row r="21" spans="1:4" x14ac:dyDescent="0.25">
      <c r="A21" s="3" t="s">
        <v>20</v>
      </c>
      <c r="B21" s="6">
        <v>115637344</v>
      </c>
    </row>
    <row r="22" spans="1:4" x14ac:dyDescent="0.25">
      <c r="A22" s="3" t="s">
        <v>21</v>
      </c>
      <c r="B22" s="6">
        <v>1500000</v>
      </c>
    </row>
    <row r="23" spans="1:4" s="1" customFormat="1" x14ac:dyDescent="0.25">
      <c r="A23" s="4" t="s">
        <v>309</v>
      </c>
      <c r="B23" s="16">
        <f>SUM(B24:B29)</f>
        <v>597458108</v>
      </c>
      <c r="D23" s="9"/>
    </row>
    <row r="24" spans="1:4" x14ac:dyDescent="0.25">
      <c r="A24" s="3" t="s">
        <v>24</v>
      </c>
      <c r="B24" s="6">
        <v>17210668</v>
      </c>
    </row>
    <row r="25" spans="1:4" x14ac:dyDescent="0.25">
      <c r="A25" s="3" t="s">
        <v>25</v>
      </c>
      <c r="B25" s="6">
        <v>10582500</v>
      </c>
    </row>
    <row r="26" spans="1:4" x14ac:dyDescent="0.25">
      <c r="A26" s="3" t="s">
        <v>26</v>
      </c>
      <c r="B26" s="6">
        <v>389130208</v>
      </c>
    </row>
    <row r="27" spans="1:4" x14ac:dyDescent="0.25">
      <c r="A27" s="3" t="s">
        <v>27</v>
      </c>
      <c r="B27" s="6">
        <v>172456463</v>
      </c>
    </row>
    <row r="28" spans="1:4" x14ac:dyDescent="0.25">
      <c r="A28" s="3" t="s">
        <v>28</v>
      </c>
      <c r="B28" s="6">
        <v>7678269</v>
      </c>
    </row>
    <row r="29" spans="1:4" x14ac:dyDescent="0.25">
      <c r="A29" s="2" t="s">
        <v>273</v>
      </c>
      <c r="B29" s="6">
        <v>400000</v>
      </c>
      <c r="D29"/>
    </row>
    <row r="30" spans="1:4" s="1" customFormat="1" x14ac:dyDescent="0.25">
      <c r="A30" s="4" t="s">
        <v>29</v>
      </c>
      <c r="B30" s="16">
        <f>SUM(B31)</f>
        <v>100198967</v>
      </c>
      <c r="D30" s="9"/>
    </row>
    <row r="31" spans="1:4" x14ac:dyDescent="0.25">
      <c r="A31" s="3" t="s">
        <v>30</v>
      </c>
      <c r="B31" s="6">
        <v>100198967</v>
      </c>
    </row>
    <row r="32" spans="1:4" s="1" customFormat="1" x14ac:dyDescent="0.25">
      <c r="A32" s="4" t="s">
        <v>310</v>
      </c>
      <c r="B32" s="16">
        <f>SUM(B33:B34)</f>
        <v>22089034</v>
      </c>
      <c r="D32" s="9"/>
    </row>
    <row r="33" spans="1:4" x14ac:dyDescent="0.25">
      <c r="A33" s="3" t="s">
        <v>31</v>
      </c>
      <c r="B33" s="5">
        <v>1000000</v>
      </c>
    </row>
    <row r="34" spans="1:4" x14ac:dyDescent="0.25">
      <c r="A34" s="3" t="s">
        <v>32</v>
      </c>
      <c r="B34" s="5">
        <v>21089034</v>
      </c>
    </row>
    <row r="35" spans="1:4" s="1" customFormat="1" x14ac:dyDescent="0.25">
      <c r="A35" s="4" t="s">
        <v>33</v>
      </c>
      <c r="B35" s="16">
        <f>B36+B42+B44+B48+B52+B54+B57+B59</f>
        <v>89210628</v>
      </c>
      <c r="D35" s="9"/>
    </row>
    <row r="36" spans="1:4" s="1" customFormat="1" x14ac:dyDescent="0.25">
      <c r="A36" s="4" t="s">
        <v>311</v>
      </c>
      <c r="B36" s="16">
        <f>SUM(B37:B41)</f>
        <v>39496099</v>
      </c>
      <c r="D36" s="9"/>
    </row>
    <row r="37" spans="1:4" x14ac:dyDescent="0.25">
      <c r="A37" s="3" t="s">
        <v>34</v>
      </c>
      <c r="B37" s="6">
        <v>7519100</v>
      </c>
    </row>
    <row r="38" spans="1:4" x14ac:dyDescent="0.25">
      <c r="A38" s="3" t="s">
        <v>35</v>
      </c>
      <c r="B38" s="6">
        <v>8092145</v>
      </c>
    </row>
    <row r="39" spans="1:4" x14ac:dyDescent="0.25">
      <c r="A39" s="3" t="s">
        <v>36</v>
      </c>
      <c r="B39" s="6">
        <v>18556404</v>
      </c>
    </row>
    <row r="40" spans="1:4" x14ac:dyDescent="0.25">
      <c r="A40" s="3" t="s">
        <v>37</v>
      </c>
      <c r="B40" s="6">
        <v>936652</v>
      </c>
    </row>
    <row r="41" spans="1:4" x14ac:dyDescent="0.25">
      <c r="A41" s="3" t="s">
        <v>38</v>
      </c>
      <c r="B41" s="6">
        <v>4391798</v>
      </c>
    </row>
    <row r="42" spans="1:4" s="1" customFormat="1" x14ac:dyDescent="0.25">
      <c r="A42" s="4" t="s">
        <v>39</v>
      </c>
      <c r="B42" s="16">
        <f>SUM(B43)</f>
        <v>6996831</v>
      </c>
      <c r="D42" s="9"/>
    </row>
    <row r="43" spans="1:4" x14ac:dyDescent="0.25">
      <c r="A43" s="3" t="s">
        <v>40</v>
      </c>
      <c r="B43" s="6">
        <v>6996831</v>
      </c>
    </row>
    <row r="44" spans="1:4" s="1" customFormat="1" x14ac:dyDescent="0.25">
      <c r="A44" s="4" t="s">
        <v>312</v>
      </c>
      <c r="B44" s="16">
        <f>SUM(B45:B47)</f>
        <v>3827363</v>
      </c>
      <c r="D44" s="9"/>
    </row>
    <row r="45" spans="1:4" x14ac:dyDescent="0.25">
      <c r="A45" s="3" t="s">
        <v>41</v>
      </c>
      <c r="B45" s="6">
        <v>1977363</v>
      </c>
    </row>
    <row r="46" spans="1:4" x14ac:dyDescent="0.25">
      <c r="A46" s="3" t="s">
        <v>42</v>
      </c>
      <c r="B46" s="6">
        <v>1500000</v>
      </c>
    </row>
    <row r="47" spans="1:4" x14ac:dyDescent="0.25">
      <c r="A47" s="3" t="s">
        <v>43</v>
      </c>
      <c r="B47" s="6">
        <v>350000</v>
      </c>
    </row>
    <row r="48" spans="1:4" s="1" customFormat="1" x14ac:dyDescent="0.25">
      <c r="A48" s="4" t="s">
        <v>313</v>
      </c>
      <c r="B48" s="16">
        <f>SUM(B49:B51)</f>
        <v>944640</v>
      </c>
      <c r="D48" s="9"/>
    </row>
    <row r="49" spans="1:4" s="1" customFormat="1" x14ac:dyDescent="0.25">
      <c r="A49" s="2" t="s">
        <v>274</v>
      </c>
      <c r="B49" s="6">
        <v>80000</v>
      </c>
      <c r="C49"/>
      <c r="D49"/>
    </row>
    <row r="50" spans="1:4" x14ac:dyDescent="0.25">
      <c r="A50" s="3" t="s">
        <v>44</v>
      </c>
      <c r="B50" s="6">
        <v>200000</v>
      </c>
    </row>
    <row r="51" spans="1:4" x14ac:dyDescent="0.25">
      <c r="A51" s="3" t="s">
        <v>45</v>
      </c>
      <c r="B51" s="6">
        <v>664640</v>
      </c>
    </row>
    <row r="52" spans="1:4" s="1" customFormat="1" x14ac:dyDescent="0.25">
      <c r="A52" s="4" t="s">
        <v>314</v>
      </c>
      <c r="B52" s="16">
        <f>SUM(B53)</f>
        <v>32597862</v>
      </c>
      <c r="D52" s="9"/>
    </row>
    <row r="53" spans="1:4" x14ac:dyDescent="0.25">
      <c r="A53" s="3" t="s">
        <v>46</v>
      </c>
      <c r="B53" s="6">
        <v>32597862</v>
      </c>
    </row>
    <row r="54" spans="1:4" s="1" customFormat="1" x14ac:dyDescent="0.25">
      <c r="A54" s="4" t="s">
        <v>315</v>
      </c>
      <c r="B54" s="16">
        <f>SUM(B55:B56)</f>
        <v>1262493</v>
      </c>
      <c r="D54" s="9"/>
    </row>
    <row r="55" spans="1:4" x14ac:dyDescent="0.25">
      <c r="A55" s="3" t="s">
        <v>47</v>
      </c>
      <c r="B55" s="6">
        <v>398000</v>
      </c>
    </row>
    <row r="56" spans="1:4" x14ac:dyDescent="0.25">
      <c r="A56" s="3" t="s">
        <v>48</v>
      </c>
      <c r="B56" s="6">
        <v>864493</v>
      </c>
    </row>
    <row r="57" spans="1:4" s="1" customFormat="1" x14ac:dyDescent="0.25">
      <c r="A57" s="4" t="s">
        <v>316</v>
      </c>
      <c r="B57" s="16">
        <f>SUM(B58)</f>
        <v>100000</v>
      </c>
      <c r="D57" s="9"/>
    </row>
    <row r="58" spans="1:4" x14ac:dyDescent="0.25">
      <c r="A58" s="3" t="s">
        <v>49</v>
      </c>
      <c r="B58" s="6">
        <v>100000</v>
      </c>
    </row>
    <row r="59" spans="1:4" s="1" customFormat="1" x14ac:dyDescent="0.25">
      <c r="A59" s="4" t="s">
        <v>317</v>
      </c>
      <c r="B59" s="16">
        <f>SUM(B60:B62)</f>
        <v>3985340</v>
      </c>
      <c r="D59" s="9"/>
    </row>
    <row r="60" spans="1:4" x14ac:dyDescent="0.25">
      <c r="A60" s="3" t="s">
        <v>50</v>
      </c>
      <c r="B60" s="6">
        <v>500000</v>
      </c>
    </row>
    <row r="61" spans="1:4" x14ac:dyDescent="0.25">
      <c r="A61" s="3" t="s">
        <v>51</v>
      </c>
      <c r="B61" s="6">
        <v>1000000</v>
      </c>
    </row>
    <row r="62" spans="1:4" x14ac:dyDescent="0.25">
      <c r="A62" s="3" t="s">
        <v>52</v>
      </c>
      <c r="B62" s="6">
        <v>2485340</v>
      </c>
    </row>
    <row r="63" spans="1:4" s="1" customFormat="1" x14ac:dyDescent="0.25">
      <c r="A63" s="4" t="s">
        <v>305</v>
      </c>
      <c r="B63" s="16">
        <f>B64+B72+B77+B85+B90+B98+B101+B107+B113</f>
        <v>336141202</v>
      </c>
      <c r="D63" s="9"/>
    </row>
    <row r="64" spans="1:4" s="1" customFormat="1" x14ac:dyDescent="0.25">
      <c r="A64" s="4" t="s">
        <v>53</v>
      </c>
      <c r="B64" s="16">
        <f>SUM(B65:B71)</f>
        <v>47267344</v>
      </c>
      <c r="D64" s="9"/>
    </row>
    <row r="65" spans="1:4" x14ac:dyDescent="0.25">
      <c r="A65" s="3" t="s">
        <v>54</v>
      </c>
      <c r="B65" s="6">
        <v>16750500</v>
      </c>
    </row>
    <row r="66" spans="1:4" x14ac:dyDescent="0.25">
      <c r="A66" s="3" t="s">
        <v>55</v>
      </c>
      <c r="B66" s="6">
        <v>3324804</v>
      </c>
    </row>
    <row r="67" spans="1:4" x14ac:dyDescent="0.25">
      <c r="A67" s="3" t="s">
        <v>56</v>
      </c>
      <c r="B67" s="6">
        <v>4211136</v>
      </c>
    </row>
    <row r="68" spans="1:4" x14ac:dyDescent="0.25">
      <c r="A68" s="3" t="s">
        <v>57</v>
      </c>
      <c r="B68" s="6">
        <v>4000008</v>
      </c>
    </row>
    <row r="69" spans="1:4" x14ac:dyDescent="0.25">
      <c r="A69" s="3" t="s">
        <v>58</v>
      </c>
      <c r="B69" s="6">
        <v>20000</v>
      </c>
    </row>
    <row r="70" spans="1:4" x14ac:dyDescent="0.25">
      <c r="A70" s="3" t="s">
        <v>59</v>
      </c>
      <c r="B70" s="6">
        <v>15700896</v>
      </c>
    </row>
    <row r="71" spans="1:4" x14ac:dyDescent="0.25">
      <c r="A71" s="3" t="s">
        <v>60</v>
      </c>
      <c r="B71" s="6">
        <v>3260000</v>
      </c>
    </row>
    <row r="72" spans="1:4" s="1" customFormat="1" x14ac:dyDescent="0.25">
      <c r="A72" s="4" t="s">
        <v>61</v>
      </c>
      <c r="B72" s="16">
        <f>SUM(B73:B76)</f>
        <v>21315135</v>
      </c>
      <c r="D72" s="9"/>
    </row>
    <row r="73" spans="1:4" x14ac:dyDescent="0.25">
      <c r="A73" s="3" t="s">
        <v>62</v>
      </c>
      <c r="B73" s="6">
        <v>1900000</v>
      </c>
    </row>
    <row r="74" spans="1:4" x14ac:dyDescent="0.25">
      <c r="A74" s="3" t="s">
        <v>63</v>
      </c>
      <c r="B74" s="6">
        <v>14115131</v>
      </c>
    </row>
    <row r="75" spans="1:4" x14ac:dyDescent="0.25">
      <c r="A75" s="3" t="s">
        <v>64</v>
      </c>
      <c r="B75" s="6">
        <v>4400004</v>
      </c>
    </row>
    <row r="76" spans="1:4" x14ac:dyDescent="0.25">
      <c r="A76" s="3" t="s">
        <v>65</v>
      </c>
      <c r="B76" s="6">
        <v>900000</v>
      </c>
    </row>
    <row r="77" spans="1:4" s="1" customFormat="1" x14ac:dyDescent="0.25">
      <c r="A77" s="4" t="s">
        <v>318</v>
      </c>
      <c r="B77" s="16">
        <f>SUM(B78:B84)</f>
        <v>79081449</v>
      </c>
      <c r="D77" s="9"/>
    </row>
    <row r="78" spans="1:4" x14ac:dyDescent="0.25">
      <c r="A78" s="3" t="s">
        <v>66</v>
      </c>
      <c r="B78" s="6">
        <v>5000000</v>
      </c>
    </row>
    <row r="79" spans="1:4" x14ac:dyDescent="0.25">
      <c r="A79" s="3" t="s">
        <v>67</v>
      </c>
      <c r="B79" s="6">
        <v>500000</v>
      </c>
    </row>
    <row r="80" spans="1:4" x14ac:dyDescent="0.25">
      <c r="A80" s="3" t="s">
        <v>68</v>
      </c>
      <c r="B80" s="6">
        <v>641557</v>
      </c>
    </row>
    <row r="81" spans="1:4" x14ac:dyDescent="0.25">
      <c r="A81" s="3" t="s">
        <v>69</v>
      </c>
      <c r="B81" s="6">
        <v>13192160</v>
      </c>
    </row>
    <row r="82" spans="1:4" x14ac:dyDescent="0.25">
      <c r="A82" s="3" t="s">
        <v>70</v>
      </c>
      <c r="B82" s="6">
        <v>1303000</v>
      </c>
    </row>
    <row r="83" spans="1:4" x14ac:dyDescent="0.25">
      <c r="A83" s="3" t="s">
        <v>71</v>
      </c>
      <c r="B83" s="6">
        <v>58324732</v>
      </c>
    </row>
    <row r="84" spans="1:4" x14ac:dyDescent="0.25">
      <c r="A84" s="3" t="s">
        <v>72</v>
      </c>
      <c r="B84" s="6">
        <v>120000</v>
      </c>
    </row>
    <row r="85" spans="1:4" s="1" customFormat="1" x14ac:dyDescent="0.25">
      <c r="A85" s="4" t="s">
        <v>319</v>
      </c>
      <c r="B85" s="16">
        <f>SUM(B86:B89)</f>
        <v>6971403</v>
      </c>
      <c r="D85" s="9"/>
    </row>
    <row r="86" spans="1:4" x14ac:dyDescent="0.25">
      <c r="A86" s="3" t="s">
        <v>73</v>
      </c>
      <c r="B86" s="6">
        <v>321000</v>
      </c>
    </row>
    <row r="87" spans="1:4" x14ac:dyDescent="0.25">
      <c r="A87" s="21" t="s">
        <v>266</v>
      </c>
      <c r="B87" s="6">
        <v>584000</v>
      </c>
    </row>
    <row r="88" spans="1:4" x14ac:dyDescent="0.25">
      <c r="A88" s="3" t="s">
        <v>74</v>
      </c>
      <c r="B88" s="6">
        <v>5856403</v>
      </c>
    </row>
    <row r="89" spans="1:4" x14ac:dyDescent="0.25">
      <c r="A89" s="3" t="s">
        <v>75</v>
      </c>
      <c r="B89" s="6">
        <v>210000</v>
      </c>
    </row>
    <row r="90" spans="1:4" s="1" customFormat="1" x14ac:dyDescent="0.25">
      <c r="A90" s="4" t="s">
        <v>320</v>
      </c>
      <c r="B90" s="16">
        <f>SUM(B91:B97)</f>
        <v>101899426</v>
      </c>
      <c r="D90" s="9"/>
    </row>
    <row r="91" spans="1:4" x14ac:dyDescent="0.25">
      <c r="A91" s="3" t="s">
        <v>76</v>
      </c>
      <c r="B91" s="6">
        <v>13675108</v>
      </c>
    </row>
    <row r="92" spans="1:4" x14ac:dyDescent="0.25">
      <c r="A92" s="3" t="s">
        <v>77</v>
      </c>
      <c r="B92" s="6">
        <v>1020000</v>
      </c>
    </row>
    <row r="93" spans="1:4" x14ac:dyDescent="0.25">
      <c r="A93" s="3" t="s">
        <v>78</v>
      </c>
      <c r="B93" s="6">
        <v>16728700</v>
      </c>
    </row>
    <row r="94" spans="1:4" x14ac:dyDescent="0.25">
      <c r="A94" s="3" t="s">
        <v>79</v>
      </c>
      <c r="B94" s="6">
        <v>13801636</v>
      </c>
    </row>
    <row r="95" spans="1:4" x14ac:dyDescent="0.25">
      <c r="A95" s="3" t="s">
        <v>80</v>
      </c>
      <c r="B95" s="6">
        <v>7673653</v>
      </c>
    </row>
    <row r="96" spans="1:4" x14ac:dyDescent="0.25">
      <c r="A96" s="3" t="s">
        <v>81</v>
      </c>
      <c r="B96" s="6">
        <v>47198256</v>
      </c>
    </row>
    <row r="97" spans="1:4" x14ac:dyDescent="0.25">
      <c r="A97" s="3" t="s">
        <v>82</v>
      </c>
      <c r="B97" s="6">
        <v>1802073</v>
      </c>
    </row>
    <row r="98" spans="1:4" s="1" customFormat="1" x14ac:dyDescent="0.25">
      <c r="A98" s="4" t="s">
        <v>321</v>
      </c>
      <c r="B98" s="16">
        <f>SUM(B99:B100)</f>
        <v>14694170</v>
      </c>
      <c r="D98" s="9"/>
    </row>
    <row r="99" spans="1:4" x14ac:dyDescent="0.25">
      <c r="A99" s="3" t="s">
        <v>83</v>
      </c>
      <c r="B99" s="6">
        <v>14444170</v>
      </c>
    </row>
    <row r="100" spans="1:4" x14ac:dyDescent="0.25">
      <c r="A100" s="3" t="s">
        <v>84</v>
      </c>
      <c r="B100" s="6">
        <v>250000</v>
      </c>
    </row>
    <row r="101" spans="1:4" s="1" customFormat="1" x14ac:dyDescent="0.25">
      <c r="A101" s="4" t="s">
        <v>322</v>
      </c>
      <c r="B101" s="16">
        <f>SUM(B102:B106)</f>
        <v>4170925</v>
      </c>
      <c r="D101" s="9"/>
    </row>
    <row r="102" spans="1:4" x14ac:dyDescent="0.25">
      <c r="A102" s="3" t="s">
        <v>85</v>
      </c>
      <c r="B102" s="6">
        <v>1116936</v>
      </c>
    </row>
    <row r="103" spans="1:4" x14ac:dyDescent="0.25">
      <c r="A103" s="3" t="s">
        <v>86</v>
      </c>
      <c r="B103" s="6">
        <v>1223440</v>
      </c>
    </row>
    <row r="104" spans="1:4" x14ac:dyDescent="0.25">
      <c r="A104" s="3" t="s">
        <v>87</v>
      </c>
      <c r="B104" s="6">
        <v>857920</v>
      </c>
    </row>
    <row r="105" spans="1:4" x14ac:dyDescent="0.25">
      <c r="A105" s="3" t="s">
        <v>88</v>
      </c>
      <c r="B105" s="6">
        <v>772629</v>
      </c>
    </row>
    <row r="106" spans="1:4" x14ac:dyDescent="0.25">
      <c r="A106" s="3" t="s">
        <v>89</v>
      </c>
      <c r="B106" s="6">
        <v>200000</v>
      </c>
    </row>
    <row r="107" spans="1:4" s="1" customFormat="1" x14ac:dyDescent="0.25">
      <c r="A107" s="4" t="s">
        <v>90</v>
      </c>
      <c r="B107" s="16">
        <f>SUM(B108:B112)</f>
        <v>7751300</v>
      </c>
      <c r="D107" s="9"/>
    </row>
    <row r="108" spans="1:4" x14ac:dyDescent="0.25">
      <c r="A108" s="3" t="s">
        <v>91</v>
      </c>
      <c r="B108" s="6">
        <v>200000</v>
      </c>
    </row>
    <row r="109" spans="1:4" x14ac:dyDescent="0.25">
      <c r="A109" s="3" t="s">
        <v>92</v>
      </c>
      <c r="B109" s="6">
        <v>4939300</v>
      </c>
    </row>
    <row r="110" spans="1:4" x14ac:dyDescent="0.25">
      <c r="A110" s="3" t="s">
        <v>93</v>
      </c>
      <c r="B110" s="6">
        <v>1924000</v>
      </c>
    </row>
    <row r="111" spans="1:4" x14ac:dyDescent="0.25">
      <c r="A111" s="3" t="s">
        <v>94</v>
      </c>
      <c r="B111" s="6">
        <v>40000</v>
      </c>
    </row>
    <row r="112" spans="1:4" x14ac:dyDescent="0.25">
      <c r="A112" s="3" t="s">
        <v>95</v>
      </c>
      <c r="B112" s="6">
        <v>648000</v>
      </c>
    </row>
    <row r="113" spans="1:4" s="1" customFormat="1" x14ac:dyDescent="0.25">
      <c r="A113" s="4" t="s">
        <v>1</v>
      </c>
      <c r="B113" s="16">
        <f>SUM(B114:B120)</f>
        <v>52990050</v>
      </c>
      <c r="D113" s="9"/>
    </row>
    <row r="114" spans="1:4" x14ac:dyDescent="0.25">
      <c r="A114" s="3" t="s">
        <v>96</v>
      </c>
      <c r="B114" s="6">
        <v>900000</v>
      </c>
    </row>
    <row r="115" spans="1:4" x14ac:dyDescent="0.25">
      <c r="A115" s="21" t="s">
        <v>97</v>
      </c>
      <c r="B115" s="6">
        <f>50000+5000</f>
        <v>55000</v>
      </c>
    </row>
    <row r="116" spans="1:4" x14ac:dyDescent="0.25">
      <c r="A116" s="21" t="s">
        <v>267</v>
      </c>
      <c r="B116" s="6">
        <v>5000</v>
      </c>
    </row>
    <row r="117" spans="1:4" x14ac:dyDescent="0.25">
      <c r="A117" s="3" t="s">
        <v>98</v>
      </c>
      <c r="B117" s="6">
        <v>50000</v>
      </c>
    </row>
    <row r="118" spans="1:4" x14ac:dyDescent="0.25">
      <c r="A118" s="3" t="s">
        <v>99</v>
      </c>
      <c r="B118" s="6">
        <v>100000</v>
      </c>
    </row>
    <row r="119" spans="1:4" x14ac:dyDescent="0.25">
      <c r="A119" s="3" t="s">
        <v>100</v>
      </c>
      <c r="B119" s="6">
        <v>51780050</v>
      </c>
    </row>
    <row r="120" spans="1:4" x14ac:dyDescent="0.25">
      <c r="A120" s="3" t="s">
        <v>101</v>
      </c>
      <c r="B120" s="6">
        <v>100000</v>
      </c>
    </row>
    <row r="121" spans="1:4" s="1" customFormat="1" x14ac:dyDescent="0.25">
      <c r="A121" s="4" t="s">
        <v>323</v>
      </c>
      <c r="B121" s="16">
        <f>SUM(B122+B125)</f>
        <v>19818140</v>
      </c>
      <c r="D121" s="9"/>
    </row>
    <row r="122" spans="1:4" s="1" customFormat="1" x14ac:dyDescent="0.25">
      <c r="A122" s="4" t="s">
        <v>102</v>
      </c>
      <c r="B122" s="16">
        <f>SUM(B123:B124)</f>
        <v>250000</v>
      </c>
      <c r="D122" s="9"/>
    </row>
    <row r="123" spans="1:4" x14ac:dyDescent="0.25">
      <c r="A123" s="3" t="s">
        <v>103</v>
      </c>
      <c r="B123" s="6">
        <v>100000</v>
      </c>
    </row>
    <row r="124" spans="1:4" x14ac:dyDescent="0.25">
      <c r="A124" s="3" t="s">
        <v>104</v>
      </c>
      <c r="B124" s="6">
        <v>150000</v>
      </c>
    </row>
    <row r="125" spans="1:4" s="1" customFormat="1" x14ac:dyDescent="0.25">
      <c r="A125" s="4" t="s">
        <v>105</v>
      </c>
      <c r="B125" s="16">
        <f>SUM(B126)</f>
        <v>19568140</v>
      </c>
      <c r="D125" s="9"/>
    </row>
    <row r="126" spans="1:4" x14ac:dyDescent="0.25">
      <c r="A126" s="3" t="s">
        <v>106</v>
      </c>
      <c r="B126" s="6">
        <v>19568140</v>
      </c>
    </row>
    <row r="127" spans="1:4" s="1" customFormat="1" x14ac:dyDescent="0.25">
      <c r="A127" s="4" t="s">
        <v>324</v>
      </c>
      <c r="B127" s="16">
        <f>+B128+B132+B135+B137+B139+B144</f>
        <v>59509250</v>
      </c>
      <c r="D127" s="9"/>
    </row>
    <row r="128" spans="1:4" s="1" customFormat="1" x14ac:dyDescent="0.25">
      <c r="A128" s="4" t="s">
        <v>325</v>
      </c>
      <c r="B128" s="16">
        <f>SUM(B129:B131)</f>
        <v>54211350</v>
      </c>
      <c r="D128" s="9"/>
    </row>
    <row r="129" spans="1:4" x14ac:dyDescent="0.25">
      <c r="A129" s="3" t="s">
        <v>107</v>
      </c>
      <c r="B129" s="6">
        <v>800000</v>
      </c>
    </row>
    <row r="130" spans="1:4" x14ac:dyDescent="0.25">
      <c r="A130" s="3" t="s">
        <v>108</v>
      </c>
      <c r="B130" s="6">
        <v>4248150</v>
      </c>
    </row>
    <row r="131" spans="1:4" x14ac:dyDescent="0.25">
      <c r="A131" s="3" t="s">
        <v>109</v>
      </c>
      <c r="B131" s="6">
        <v>49163200</v>
      </c>
    </row>
    <row r="132" spans="1:4" s="1" customFormat="1" x14ac:dyDescent="0.25">
      <c r="A132" s="4" t="s">
        <v>326</v>
      </c>
      <c r="B132" s="16">
        <f>SUM(B133:B134)</f>
        <v>200000</v>
      </c>
      <c r="D132" s="9"/>
    </row>
    <row r="133" spans="1:4" x14ac:dyDescent="0.25">
      <c r="A133" s="3" t="s">
        <v>110</v>
      </c>
      <c r="B133" s="6">
        <v>100000</v>
      </c>
    </row>
    <row r="134" spans="1:4" x14ac:dyDescent="0.25">
      <c r="A134" s="3" t="s">
        <v>111</v>
      </c>
      <c r="B134" s="6">
        <v>100000</v>
      </c>
    </row>
    <row r="135" spans="1:4" s="1" customFormat="1" x14ac:dyDescent="0.25">
      <c r="A135" s="4" t="s">
        <v>327</v>
      </c>
      <c r="B135" s="16">
        <f>SUM(B136)</f>
        <v>50000</v>
      </c>
      <c r="D135" s="9"/>
    </row>
    <row r="136" spans="1:4" x14ac:dyDescent="0.25">
      <c r="A136" s="3" t="s">
        <v>112</v>
      </c>
      <c r="B136" s="6">
        <v>50000</v>
      </c>
    </row>
    <row r="137" spans="1:4" s="1" customFormat="1" x14ac:dyDescent="0.25">
      <c r="A137" s="4" t="s">
        <v>328</v>
      </c>
      <c r="B137" s="16">
        <f>SUM(B138:B138)</f>
        <v>835000</v>
      </c>
      <c r="D137" s="9"/>
    </row>
    <row r="138" spans="1:4" x14ac:dyDescent="0.25">
      <c r="A138" s="3" t="s">
        <v>113</v>
      </c>
      <c r="B138" s="6">
        <v>835000</v>
      </c>
    </row>
    <row r="139" spans="1:4" s="1" customFormat="1" x14ac:dyDescent="0.25">
      <c r="A139" s="4" t="s">
        <v>329</v>
      </c>
      <c r="B139" s="16">
        <f>SUM(B140:B143)</f>
        <v>1010000</v>
      </c>
      <c r="D139" s="9"/>
    </row>
    <row r="140" spans="1:4" x14ac:dyDescent="0.25">
      <c r="A140" s="3" t="s">
        <v>114</v>
      </c>
      <c r="B140" s="6">
        <v>100000</v>
      </c>
    </row>
    <row r="141" spans="1:4" x14ac:dyDescent="0.25">
      <c r="A141" s="3" t="s">
        <v>115</v>
      </c>
      <c r="B141" s="6">
        <v>100000</v>
      </c>
    </row>
    <row r="142" spans="1:4" x14ac:dyDescent="0.25">
      <c r="A142" s="3" t="s">
        <v>116</v>
      </c>
      <c r="B142" s="6">
        <v>750000</v>
      </c>
    </row>
    <row r="143" spans="1:4" x14ac:dyDescent="0.25">
      <c r="A143" s="3" t="s">
        <v>117</v>
      </c>
      <c r="B143" s="6">
        <v>60000</v>
      </c>
    </row>
    <row r="144" spans="1:4" s="1" customFormat="1" x14ac:dyDescent="0.25">
      <c r="A144" s="4" t="s">
        <v>118</v>
      </c>
      <c r="B144" s="16">
        <f>SUM(B145:B146)</f>
        <v>3202900</v>
      </c>
      <c r="D144" s="9"/>
    </row>
    <row r="145" spans="1:4" x14ac:dyDescent="0.25">
      <c r="A145" s="3" t="s">
        <v>119</v>
      </c>
      <c r="B145" s="6">
        <v>100000</v>
      </c>
    </row>
    <row r="146" spans="1:4" x14ac:dyDescent="0.25">
      <c r="A146" s="3" t="s">
        <v>120</v>
      </c>
      <c r="B146" s="6">
        <v>3102900</v>
      </c>
    </row>
    <row r="147" spans="1:4" s="1" customFormat="1" x14ac:dyDescent="0.25">
      <c r="A147" s="4" t="s">
        <v>121</v>
      </c>
      <c r="B147" s="16">
        <f>SUM(B148)</f>
        <v>600000</v>
      </c>
      <c r="D147" s="9"/>
    </row>
    <row r="148" spans="1:4" s="1" customFormat="1" x14ac:dyDescent="0.25">
      <c r="A148" s="4" t="s">
        <v>330</v>
      </c>
      <c r="B148" s="16">
        <f>SUM(B149)</f>
        <v>600000</v>
      </c>
      <c r="D148" s="9"/>
    </row>
    <row r="149" spans="1:4" x14ac:dyDescent="0.25">
      <c r="A149" s="3" t="s">
        <v>122</v>
      </c>
      <c r="B149" s="6">
        <v>600000</v>
      </c>
    </row>
    <row r="150" spans="1:4" x14ac:dyDescent="0.25">
      <c r="A150" s="4" t="s">
        <v>298</v>
      </c>
      <c r="B150" s="16">
        <f>SUM(B151)</f>
        <v>96060210</v>
      </c>
    </row>
    <row r="151" spans="1:4" s="1" customFormat="1" x14ac:dyDescent="0.25">
      <c r="A151" s="4" t="s">
        <v>331</v>
      </c>
      <c r="B151" s="16">
        <f>SUM(B152)</f>
        <v>96060210</v>
      </c>
      <c r="D151" s="9"/>
    </row>
    <row r="152" spans="1:4" x14ac:dyDescent="0.25">
      <c r="A152" s="21" t="s">
        <v>299</v>
      </c>
      <c r="B152" s="6">
        <f>38598756+57461454</f>
        <v>96060210</v>
      </c>
      <c r="D152" s="27"/>
    </row>
    <row r="153" spans="1:4" x14ac:dyDescent="0.25">
      <c r="D153" s="27"/>
    </row>
    <row r="154" spans="1:4" x14ac:dyDescent="0.25">
      <c r="A154" s="24" t="s">
        <v>0</v>
      </c>
      <c r="B154" s="35"/>
    </row>
    <row r="155" spans="1:4" x14ac:dyDescent="0.25">
      <c r="A155" s="25" t="s">
        <v>272</v>
      </c>
      <c r="B155" s="36"/>
    </row>
    <row r="156" spans="1:4" x14ac:dyDescent="0.25">
      <c r="A156" s="33" t="s">
        <v>5</v>
      </c>
      <c r="B156" s="33" t="s">
        <v>295</v>
      </c>
    </row>
    <row r="157" spans="1:4" x14ac:dyDescent="0.25">
      <c r="A157" s="34" t="s">
        <v>294</v>
      </c>
      <c r="B157" s="16">
        <f>+B163</f>
        <v>2439331075</v>
      </c>
    </row>
    <row r="158" spans="1:4" x14ac:dyDescent="0.25">
      <c r="A158" s="4" t="s">
        <v>332</v>
      </c>
      <c r="B158" s="17">
        <v>2439331075</v>
      </c>
    </row>
    <row r="159" spans="1:4" x14ac:dyDescent="0.25">
      <c r="A159" s="4" t="s">
        <v>333</v>
      </c>
      <c r="B159" s="17">
        <v>2439331075</v>
      </c>
    </row>
    <row r="160" spans="1:4" x14ac:dyDescent="0.25">
      <c r="A160" s="4" t="s">
        <v>334</v>
      </c>
      <c r="B160" s="17">
        <v>2439331075</v>
      </c>
    </row>
    <row r="161" spans="1:5" x14ac:dyDescent="0.25">
      <c r="A161" s="4" t="s">
        <v>335</v>
      </c>
      <c r="B161" s="17">
        <v>2439331075</v>
      </c>
    </row>
    <row r="162" spans="1:5" x14ac:dyDescent="0.25">
      <c r="A162" s="4" t="s">
        <v>336</v>
      </c>
      <c r="B162" s="17">
        <v>2439331075</v>
      </c>
    </row>
    <row r="163" spans="1:5" x14ac:dyDescent="0.25">
      <c r="A163" s="28" t="s">
        <v>337</v>
      </c>
      <c r="B163" s="17">
        <f>SUM(B164:B196)</f>
        <v>2439331075</v>
      </c>
      <c r="E163" s="11"/>
    </row>
    <row r="164" spans="1:5" x14ac:dyDescent="0.25">
      <c r="A164" s="2" t="s">
        <v>275</v>
      </c>
      <c r="B164" s="12">
        <v>13815596</v>
      </c>
      <c r="D164"/>
    </row>
    <row r="165" spans="1:5" x14ac:dyDescent="0.25">
      <c r="A165" s="2" t="s">
        <v>124</v>
      </c>
      <c r="B165" s="12">
        <v>6521477</v>
      </c>
    </row>
    <row r="166" spans="1:5" x14ac:dyDescent="0.25">
      <c r="A166" s="2" t="s">
        <v>123</v>
      </c>
      <c r="B166" s="12">
        <f>72776567+39192756</f>
        <v>111969323</v>
      </c>
    </row>
    <row r="167" spans="1:5" x14ac:dyDescent="0.25">
      <c r="A167" s="2" t="s">
        <v>276</v>
      </c>
      <c r="B167" s="12">
        <v>11411641</v>
      </c>
    </row>
    <row r="168" spans="1:5" x14ac:dyDescent="0.25">
      <c r="A168" s="2" t="s">
        <v>125</v>
      </c>
      <c r="B168" s="12">
        <v>169759760</v>
      </c>
    </row>
    <row r="169" spans="1:5" x14ac:dyDescent="0.25">
      <c r="A169" s="2" t="s">
        <v>126</v>
      </c>
      <c r="B169" s="12">
        <v>132124265</v>
      </c>
    </row>
    <row r="170" spans="1:5" x14ac:dyDescent="0.25">
      <c r="A170" s="2" t="s">
        <v>277</v>
      </c>
      <c r="B170" s="12">
        <v>65872935</v>
      </c>
    </row>
    <row r="171" spans="1:5" x14ac:dyDescent="0.25">
      <c r="A171" s="2" t="s">
        <v>278</v>
      </c>
      <c r="B171" s="12">
        <v>217850172</v>
      </c>
    </row>
    <row r="172" spans="1:5" x14ac:dyDescent="0.25">
      <c r="A172" s="2" t="s">
        <v>127</v>
      </c>
      <c r="B172" s="12">
        <v>455473993</v>
      </c>
    </row>
    <row r="173" spans="1:5" x14ac:dyDescent="0.25">
      <c r="A173" s="2" t="s">
        <v>128</v>
      </c>
      <c r="B173" s="12">
        <v>150891415</v>
      </c>
    </row>
    <row r="174" spans="1:5" x14ac:dyDescent="0.25">
      <c r="A174" s="2" t="s">
        <v>129</v>
      </c>
      <c r="B174" s="12">
        <v>78080384</v>
      </c>
    </row>
    <row r="175" spans="1:5" x14ac:dyDescent="0.25">
      <c r="A175" s="2" t="s">
        <v>130</v>
      </c>
      <c r="B175" s="12">
        <v>320549961</v>
      </c>
    </row>
    <row r="176" spans="1:5" x14ac:dyDescent="0.25">
      <c r="A176" s="2" t="s">
        <v>131</v>
      </c>
      <c r="B176" s="12">
        <v>188555469</v>
      </c>
    </row>
    <row r="177" spans="1:2" x14ac:dyDescent="0.25">
      <c r="A177" s="2" t="s">
        <v>279</v>
      </c>
      <c r="B177" s="12">
        <v>35389771</v>
      </c>
    </row>
    <row r="178" spans="1:2" x14ac:dyDescent="0.25">
      <c r="A178" s="2" t="s">
        <v>132</v>
      </c>
      <c r="B178" s="12">
        <v>31163978</v>
      </c>
    </row>
    <row r="179" spans="1:2" x14ac:dyDescent="0.25">
      <c r="A179" s="2" t="s">
        <v>133</v>
      </c>
      <c r="B179" s="12">
        <v>8568455</v>
      </c>
    </row>
    <row r="180" spans="1:2" x14ac:dyDescent="0.25">
      <c r="A180" s="2" t="s">
        <v>134</v>
      </c>
      <c r="B180" s="12">
        <v>30520683</v>
      </c>
    </row>
    <row r="181" spans="1:2" x14ac:dyDescent="0.25">
      <c r="A181" s="2" t="s">
        <v>135</v>
      </c>
      <c r="B181" s="12">
        <v>86920804</v>
      </c>
    </row>
    <row r="182" spans="1:2" x14ac:dyDescent="0.25">
      <c r="A182" s="2" t="s">
        <v>136</v>
      </c>
      <c r="B182" s="12">
        <v>11769663</v>
      </c>
    </row>
    <row r="183" spans="1:2" x14ac:dyDescent="0.25">
      <c r="A183" s="2" t="s">
        <v>137</v>
      </c>
      <c r="B183" s="12">
        <v>6942865</v>
      </c>
    </row>
    <row r="184" spans="1:2" x14ac:dyDescent="0.25">
      <c r="A184" s="2" t="s">
        <v>138</v>
      </c>
      <c r="B184" s="12">
        <v>5173265</v>
      </c>
    </row>
    <row r="185" spans="1:2" x14ac:dyDescent="0.25">
      <c r="A185" s="2" t="s">
        <v>139</v>
      </c>
      <c r="B185" s="12">
        <v>70441712</v>
      </c>
    </row>
    <row r="186" spans="1:2" x14ac:dyDescent="0.25">
      <c r="A186" s="2" t="s">
        <v>140</v>
      </c>
      <c r="B186" s="12">
        <v>23425676</v>
      </c>
    </row>
    <row r="187" spans="1:2" x14ac:dyDescent="0.25">
      <c r="A187" s="2" t="s">
        <v>141</v>
      </c>
      <c r="B187" s="12">
        <v>5261741</v>
      </c>
    </row>
    <row r="188" spans="1:2" x14ac:dyDescent="0.25">
      <c r="A188" s="2" t="s">
        <v>142</v>
      </c>
      <c r="B188" s="12">
        <v>2606674</v>
      </c>
    </row>
    <row r="189" spans="1:2" x14ac:dyDescent="0.25">
      <c r="A189" s="2" t="s">
        <v>143</v>
      </c>
      <c r="B189" s="12">
        <v>20049242</v>
      </c>
    </row>
    <row r="190" spans="1:2" x14ac:dyDescent="0.25">
      <c r="A190" s="2" t="s">
        <v>144</v>
      </c>
      <c r="B190" s="12">
        <v>11808346</v>
      </c>
    </row>
    <row r="191" spans="1:2" x14ac:dyDescent="0.25">
      <c r="A191" s="2" t="s">
        <v>145</v>
      </c>
      <c r="B191" s="12">
        <v>107950355</v>
      </c>
    </row>
    <row r="192" spans="1:2" x14ac:dyDescent="0.25">
      <c r="A192" s="2" t="s">
        <v>280</v>
      </c>
      <c r="B192" s="12">
        <v>1000000</v>
      </c>
    </row>
    <row r="193" spans="1:4" x14ac:dyDescent="0.25">
      <c r="A193" s="10" t="s">
        <v>268</v>
      </c>
      <c r="B193" s="6">
        <v>0</v>
      </c>
    </row>
    <row r="194" spans="1:4" x14ac:dyDescent="0.25">
      <c r="A194" s="22" t="s">
        <v>269</v>
      </c>
      <c r="B194" s="23">
        <v>57461454</v>
      </c>
    </row>
    <row r="195" spans="1:4" x14ac:dyDescent="0.25">
      <c r="A195" s="10" t="s">
        <v>271</v>
      </c>
      <c r="B195" s="6">
        <v>0</v>
      </c>
      <c r="C195" s="42"/>
      <c r="D195" s="13"/>
    </row>
    <row r="196" spans="1:4" x14ac:dyDescent="0.25">
      <c r="A196" s="10" t="s">
        <v>270</v>
      </c>
      <c r="B196" s="6">
        <v>0</v>
      </c>
    </row>
    <row r="197" spans="1:4" x14ac:dyDescent="0.25">
      <c r="A197" s="18"/>
      <c r="B197" s="19"/>
    </row>
    <row r="198" spans="1:4" x14ac:dyDescent="0.25">
      <c r="A198" s="24" t="s">
        <v>0</v>
      </c>
      <c r="B198" s="29"/>
    </row>
    <row r="199" spans="1:4" x14ac:dyDescent="0.25">
      <c r="A199" s="26" t="s">
        <v>272</v>
      </c>
      <c r="B199" s="37"/>
    </row>
    <row r="200" spans="1:4" x14ac:dyDescent="0.25">
      <c r="A200" s="33" t="s">
        <v>6</v>
      </c>
      <c r="B200" s="33" t="s">
        <v>295</v>
      </c>
    </row>
    <row r="201" spans="1:4" x14ac:dyDescent="0.25">
      <c r="A201" s="38" t="s">
        <v>294</v>
      </c>
      <c r="B201" s="15">
        <f>SUM(B202)</f>
        <v>2439331075</v>
      </c>
    </row>
    <row r="202" spans="1:4" x14ac:dyDescent="0.25">
      <c r="A202" s="3" t="s">
        <v>4</v>
      </c>
      <c r="B202" s="5">
        <f>SUM(B203)</f>
        <v>2439331075</v>
      </c>
    </row>
    <row r="203" spans="1:4" x14ac:dyDescent="0.25">
      <c r="A203" s="3" t="s">
        <v>3</v>
      </c>
      <c r="B203" s="15">
        <f>SUM(B204)</f>
        <v>2439331075</v>
      </c>
    </row>
    <row r="204" spans="1:4" x14ac:dyDescent="0.25">
      <c r="A204" s="3" t="s">
        <v>2</v>
      </c>
      <c r="B204" s="5">
        <f>2342676865+39192756+57461454</f>
        <v>2439331075</v>
      </c>
      <c r="C204" s="41"/>
    </row>
    <row r="206" spans="1:4" ht="27.75" customHeight="1" x14ac:dyDescent="0.25">
      <c r="A206" s="24" t="s">
        <v>0</v>
      </c>
      <c r="B206" s="29"/>
    </row>
    <row r="207" spans="1:4" ht="27.75" customHeight="1" x14ac:dyDescent="0.25">
      <c r="A207" s="39" t="s">
        <v>272</v>
      </c>
      <c r="B207" s="31"/>
    </row>
    <row r="208" spans="1:4" x14ac:dyDescent="0.25">
      <c r="A208" s="33" t="s">
        <v>8</v>
      </c>
      <c r="B208" s="33" t="s">
        <v>295</v>
      </c>
    </row>
    <row r="209" spans="1:2" x14ac:dyDescent="0.25">
      <c r="A209" s="34" t="s">
        <v>294</v>
      </c>
      <c r="B209" s="16">
        <f>B210+B216+B219</f>
        <v>2439331075</v>
      </c>
    </row>
    <row r="210" spans="1:2" x14ac:dyDescent="0.25">
      <c r="A210" s="4" t="s">
        <v>7</v>
      </c>
      <c r="B210" s="16">
        <f>SUM(B211:B215)</f>
        <v>2359653685</v>
      </c>
    </row>
    <row r="211" spans="1:2" x14ac:dyDescent="0.25">
      <c r="A211" s="3" t="s">
        <v>261</v>
      </c>
      <c r="B211" s="5">
        <v>1837991645</v>
      </c>
    </row>
    <row r="212" spans="1:2" x14ac:dyDescent="0.25">
      <c r="A212" s="3" t="s">
        <v>262</v>
      </c>
      <c r="B212" s="5">
        <v>89210628</v>
      </c>
    </row>
    <row r="213" spans="1:2" x14ac:dyDescent="0.25">
      <c r="A213" s="3" t="s">
        <v>338</v>
      </c>
      <c r="B213" s="6">
        <f>335547202+594000</f>
        <v>336141202</v>
      </c>
    </row>
    <row r="214" spans="1:2" x14ac:dyDescent="0.25">
      <c r="A214" s="2" t="s">
        <v>263</v>
      </c>
      <c r="B214" s="6">
        <v>250000</v>
      </c>
    </row>
    <row r="215" spans="1:2" x14ac:dyDescent="0.25">
      <c r="A215" s="3" t="s">
        <v>292</v>
      </c>
      <c r="B215" s="6">
        <f>38598756+57461454</f>
        <v>96060210</v>
      </c>
    </row>
    <row r="216" spans="1:2" x14ac:dyDescent="0.25">
      <c r="A216" s="4" t="s">
        <v>260</v>
      </c>
      <c r="B216" s="17">
        <f>SUM(B217:B218)</f>
        <v>60109250</v>
      </c>
    </row>
    <row r="217" spans="1:2" x14ac:dyDescent="0.25">
      <c r="A217" s="3" t="s">
        <v>264</v>
      </c>
      <c r="B217" s="6">
        <v>59509250</v>
      </c>
    </row>
    <row r="218" spans="1:2" x14ac:dyDescent="0.25">
      <c r="A218" s="3" t="s">
        <v>281</v>
      </c>
      <c r="B218" s="6">
        <v>600000</v>
      </c>
    </row>
    <row r="219" spans="1:2" x14ac:dyDescent="0.25">
      <c r="A219" s="14" t="s">
        <v>265</v>
      </c>
      <c r="B219" s="17">
        <f>SUM(B220)</f>
        <v>19568140</v>
      </c>
    </row>
    <row r="220" spans="1:2" x14ac:dyDescent="0.25">
      <c r="A220" s="2" t="s">
        <v>263</v>
      </c>
      <c r="B220" s="6">
        <v>19568140</v>
      </c>
    </row>
    <row r="223" spans="1:2" x14ac:dyDescent="0.25">
      <c r="A223" s="47" t="s">
        <v>0</v>
      </c>
      <c r="B223" s="48"/>
    </row>
    <row r="224" spans="1:2" x14ac:dyDescent="0.25">
      <c r="A224" s="49" t="s">
        <v>272</v>
      </c>
      <c r="B224" s="50"/>
    </row>
    <row r="225" spans="1:2" x14ac:dyDescent="0.25">
      <c r="A225" s="51" t="s">
        <v>259</v>
      </c>
      <c r="B225" s="52"/>
    </row>
    <row r="226" spans="1:2" ht="34.5" customHeight="1" x14ac:dyDescent="0.25">
      <c r="A226" s="53" t="s">
        <v>146</v>
      </c>
      <c r="B226" s="53"/>
    </row>
    <row r="227" spans="1:2" ht="45" customHeight="1" x14ac:dyDescent="0.25">
      <c r="A227" s="54" t="s">
        <v>147</v>
      </c>
      <c r="B227" s="54"/>
    </row>
    <row r="228" spans="1:2" ht="31.5" customHeight="1" x14ac:dyDescent="0.25">
      <c r="A228" s="54" t="s">
        <v>148</v>
      </c>
      <c r="B228" s="54"/>
    </row>
    <row r="229" spans="1:2" ht="41.25" customHeight="1" x14ac:dyDescent="0.25">
      <c r="A229" s="54" t="s">
        <v>282</v>
      </c>
      <c r="B229" s="54"/>
    </row>
    <row r="230" spans="1:2" ht="31.5" customHeight="1" x14ac:dyDescent="0.25">
      <c r="A230" s="54" t="s">
        <v>149</v>
      </c>
      <c r="B230" s="54"/>
    </row>
    <row r="231" spans="1:2" ht="31.5" customHeight="1" x14ac:dyDescent="0.25">
      <c r="A231" s="54" t="s">
        <v>150</v>
      </c>
      <c r="B231" s="54"/>
    </row>
    <row r="232" spans="1:2" ht="31.5" customHeight="1" x14ac:dyDescent="0.25">
      <c r="A232" s="54" t="s">
        <v>151</v>
      </c>
      <c r="B232" s="54"/>
    </row>
    <row r="233" spans="1:2" ht="32.25" customHeight="1" x14ac:dyDescent="0.25">
      <c r="A233" s="54" t="s">
        <v>287</v>
      </c>
      <c r="B233" s="54"/>
    </row>
    <row r="234" spans="1:2" ht="31.5" customHeight="1" x14ac:dyDescent="0.25">
      <c r="A234" s="54" t="s">
        <v>152</v>
      </c>
      <c r="B234" s="54"/>
    </row>
    <row r="235" spans="1:2" ht="31.5" customHeight="1" x14ac:dyDescent="0.25">
      <c r="A235" s="54" t="s">
        <v>288</v>
      </c>
      <c r="B235" s="54"/>
    </row>
    <row r="236" spans="1:2" ht="31.5" customHeight="1" x14ac:dyDescent="0.25">
      <c r="A236" s="54" t="s">
        <v>153</v>
      </c>
      <c r="B236" s="54"/>
    </row>
    <row r="237" spans="1:2" ht="31.5" customHeight="1" x14ac:dyDescent="0.25">
      <c r="A237" s="54" t="s">
        <v>154</v>
      </c>
      <c r="B237" s="54"/>
    </row>
    <row r="238" spans="1:2" ht="39.75" customHeight="1" x14ac:dyDescent="0.25">
      <c r="A238" s="54" t="s">
        <v>156</v>
      </c>
      <c r="B238" s="54"/>
    </row>
    <row r="239" spans="1:2" ht="36.75" customHeight="1" x14ac:dyDescent="0.25">
      <c r="A239" s="54" t="s">
        <v>155</v>
      </c>
      <c r="B239" s="54"/>
    </row>
    <row r="240" spans="1:2" ht="31.5" customHeight="1" x14ac:dyDescent="0.25">
      <c r="A240" s="54" t="s">
        <v>157</v>
      </c>
      <c r="B240" s="54"/>
    </row>
    <row r="241" spans="1:2" ht="31.5" customHeight="1" x14ac:dyDescent="0.25">
      <c r="A241" s="54" t="s">
        <v>158</v>
      </c>
      <c r="B241" s="54"/>
    </row>
    <row r="242" spans="1:2" ht="31.5" customHeight="1" x14ac:dyDescent="0.25">
      <c r="A242" s="54" t="s">
        <v>159</v>
      </c>
      <c r="B242" s="54"/>
    </row>
    <row r="243" spans="1:2" ht="48.75" customHeight="1" x14ac:dyDescent="0.25">
      <c r="A243" s="54" t="s">
        <v>160</v>
      </c>
      <c r="B243" s="54"/>
    </row>
    <row r="244" spans="1:2" ht="31.5" customHeight="1" x14ac:dyDescent="0.25">
      <c r="A244" s="54" t="s">
        <v>161</v>
      </c>
      <c r="B244" s="54"/>
    </row>
    <row r="245" spans="1:2" ht="31.5" customHeight="1" x14ac:dyDescent="0.25">
      <c r="A245" s="54" t="s">
        <v>289</v>
      </c>
      <c r="B245" s="54"/>
    </row>
    <row r="246" spans="1:2" ht="40.5" customHeight="1" x14ac:dyDescent="0.25">
      <c r="A246" s="54" t="s">
        <v>290</v>
      </c>
      <c r="B246" s="54"/>
    </row>
    <row r="247" spans="1:2" ht="31.5" customHeight="1" x14ac:dyDescent="0.25">
      <c r="A247" s="54" t="s">
        <v>162</v>
      </c>
      <c r="B247" s="54"/>
    </row>
    <row r="248" spans="1:2" ht="31.5" customHeight="1" x14ac:dyDescent="0.25">
      <c r="A248" s="54" t="s">
        <v>163</v>
      </c>
      <c r="B248" s="54"/>
    </row>
    <row r="249" spans="1:2" ht="31.5" customHeight="1" x14ac:dyDescent="0.25">
      <c r="A249" s="54" t="s">
        <v>291</v>
      </c>
      <c r="B249" s="54"/>
    </row>
    <row r="250" spans="1:2" ht="31.5" customHeight="1" x14ac:dyDescent="0.25">
      <c r="A250" s="54" t="s">
        <v>164</v>
      </c>
      <c r="B250" s="54"/>
    </row>
    <row r="251" spans="1:2" ht="31.5" customHeight="1" x14ac:dyDescent="0.25">
      <c r="A251" s="54" t="s">
        <v>165</v>
      </c>
      <c r="B251" s="54"/>
    </row>
    <row r="252" spans="1:2" ht="31.5" customHeight="1" x14ac:dyDescent="0.25">
      <c r="A252" s="54" t="s">
        <v>166</v>
      </c>
      <c r="B252" s="54"/>
    </row>
    <row r="253" spans="1:2" ht="31.5" customHeight="1" x14ac:dyDescent="0.25">
      <c r="A253" s="54" t="s">
        <v>167</v>
      </c>
      <c r="B253" s="54"/>
    </row>
    <row r="254" spans="1:2" ht="31.5" customHeight="1" x14ac:dyDescent="0.25">
      <c r="A254" s="54" t="s">
        <v>168</v>
      </c>
      <c r="B254" s="54"/>
    </row>
    <row r="255" spans="1:2" ht="31.5" customHeight="1" x14ac:dyDescent="0.25">
      <c r="A255" s="54" t="s">
        <v>293</v>
      </c>
      <c r="B255" s="54"/>
    </row>
    <row r="256" spans="1:2" ht="31.5" customHeight="1" x14ac:dyDescent="0.25"/>
    <row r="257" spans="1:4" ht="24.75" customHeight="1" x14ac:dyDescent="0.25">
      <c r="A257" s="43" t="s">
        <v>0</v>
      </c>
      <c r="B257" s="43"/>
      <c r="C257" s="43"/>
      <c r="D257" s="43"/>
    </row>
    <row r="258" spans="1:4" ht="24.75" customHeight="1" x14ac:dyDescent="0.25">
      <c r="A258" s="44" t="s">
        <v>300</v>
      </c>
      <c r="B258" s="44"/>
      <c r="C258" s="44"/>
      <c r="D258" s="44"/>
    </row>
    <row r="259" spans="1:4" x14ac:dyDescent="0.25">
      <c r="A259" s="45" t="s">
        <v>296</v>
      </c>
      <c r="B259" s="46" t="s">
        <v>301</v>
      </c>
      <c r="C259" s="45" t="s">
        <v>302</v>
      </c>
      <c r="D259" s="45"/>
    </row>
    <row r="260" spans="1:4" x14ac:dyDescent="0.25">
      <c r="A260" s="45"/>
      <c r="B260" s="46"/>
      <c r="C260" s="40" t="s">
        <v>303</v>
      </c>
      <c r="D260" s="40" t="s">
        <v>304</v>
      </c>
    </row>
    <row r="261" spans="1:4" x14ac:dyDescent="0.25">
      <c r="A261" s="2" t="s">
        <v>169</v>
      </c>
      <c r="B261" s="55">
        <v>178</v>
      </c>
      <c r="C261" s="56">
        <v>9933.17</v>
      </c>
      <c r="D261" s="56">
        <v>119198.04000000001</v>
      </c>
    </row>
    <row r="262" spans="1:4" x14ac:dyDescent="0.25">
      <c r="A262" s="2" t="s">
        <v>170</v>
      </c>
      <c r="B262" s="55">
        <v>39</v>
      </c>
      <c r="C262" s="56">
        <v>9933.17</v>
      </c>
      <c r="D262" s="56">
        <v>119198.04000000001</v>
      </c>
    </row>
    <row r="263" spans="1:4" x14ac:dyDescent="0.25">
      <c r="A263" s="2" t="s">
        <v>171</v>
      </c>
      <c r="B263" s="55">
        <v>4</v>
      </c>
      <c r="C263" s="56">
        <v>9933.17</v>
      </c>
      <c r="D263" s="56">
        <v>119198.04000000001</v>
      </c>
    </row>
    <row r="264" spans="1:4" x14ac:dyDescent="0.25">
      <c r="A264" s="2" t="s">
        <v>172</v>
      </c>
      <c r="B264" s="55">
        <v>1452</v>
      </c>
      <c r="C264" s="56">
        <v>10898.66</v>
      </c>
      <c r="D264" s="56">
        <v>130783.92</v>
      </c>
    </row>
    <row r="265" spans="1:4" x14ac:dyDescent="0.25">
      <c r="A265" s="2" t="s">
        <v>173</v>
      </c>
      <c r="B265" s="55">
        <v>6</v>
      </c>
      <c r="C265" s="56">
        <v>10898.66</v>
      </c>
      <c r="D265" s="56">
        <v>130783.92</v>
      </c>
    </row>
    <row r="266" spans="1:4" x14ac:dyDescent="0.25">
      <c r="A266" s="2" t="s">
        <v>174</v>
      </c>
      <c r="B266" s="55">
        <v>16</v>
      </c>
      <c r="C266" s="56">
        <v>10898.66</v>
      </c>
      <c r="D266" s="56">
        <v>130783.92</v>
      </c>
    </row>
    <row r="267" spans="1:4" x14ac:dyDescent="0.25">
      <c r="A267" s="2" t="s">
        <v>175</v>
      </c>
      <c r="B267" s="55">
        <v>12</v>
      </c>
      <c r="C267" s="56">
        <v>12744.13</v>
      </c>
      <c r="D267" s="56">
        <v>152929.56</v>
      </c>
    </row>
    <row r="268" spans="1:4" x14ac:dyDescent="0.25">
      <c r="A268" s="2" t="s">
        <v>176</v>
      </c>
      <c r="B268" s="55">
        <v>8</v>
      </c>
      <c r="C268" s="56">
        <v>12744.13</v>
      </c>
      <c r="D268" s="56">
        <v>152929.56</v>
      </c>
    </row>
    <row r="269" spans="1:4" x14ac:dyDescent="0.25">
      <c r="A269" s="2" t="s">
        <v>177</v>
      </c>
      <c r="B269" s="55">
        <v>30</v>
      </c>
      <c r="C269" s="56">
        <v>12744.13</v>
      </c>
      <c r="D269" s="56">
        <v>152929.56</v>
      </c>
    </row>
    <row r="270" spans="1:4" x14ac:dyDescent="0.25">
      <c r="A270" s="2" t="s">
        <v>178</v>
      </c>
      <c r="B270" s="55">
        <v>7</v>
      </c>
      <c r="C270" s="56">
        <v>12744.13</v>
      </c>
      <c r="D270" s="56">
        <v>152929.56</v>
      </c>
    </row>
    <row r="271" spans="1:4" x14ac:dyDescent="0.25">
      <c r="A271" s="2" t="s">
        <v>179</v>
      </c>
      <c r="B271" s="55">
        <v>10</v>
      </c>
      <c r="C271" s="56">
        <v>12744.13</v>
      </c>
      <c r="D271" s="56">
        <v>152929.56</v>
      </c>
    </row>
    <row r="272" spans="1:4" x14ac:dyDescent="0.25">
      <c r="A272" s="2" t="s">
        <v>283</v>
      </c>
      <c r="B272" s="55">
        <v>20</v>
      </c>
      <c r="C272" s="56">
        <v>12744.13</v>
      </c>
      <c r="D272" s="56">
        <v>152929.56</v>
      </c>
    </row>
    <row r="273" spans="1:4" x14ac:dyDescent="0.25">
      <c r="A273" s="2" t="s">
        <v>284</v>
      </c>
      <c r="B273" s="55">
        <v>90</v>
      </c>
      <c r="C273" s="56">
        <v>12744.13</v>
      </c>
      <c r="D273" s="56">
        <v>152929.56</v>
      </c>
    </row>
    <row r="274" spans="1:4" x14ac:dyDescent="0.25">
      <c r="A274" s="2" t="s">
        <v>180</v>
      </c>
      <c r="B274" s="55">
        <v>177</v>
      </c>
      <c r="C274" s="56">
        <v>12744.13</v>
      </c>
      <c r="D274" s="56">
        <v>152929.56</v>
      </c>
    </row>
    <row r="275" spans="1:4" x14ac:dyDescent="0.25">
      <c r="A275" s="2" t="s">
        <v>181</v>
      </c>
      <c r="B275" s="55">
        <v>19</v>
      </c>
      <c r="C275" s="56">
        <v>13761.17</v>
      </c>
      <c r="D275" s="56">
        <v>165134.04</v>
      </c>
    </row>
    <row r="276" spans="1:4" x14ac:dyDescent="0.25">
      <c r="A276" s="2" t="s">
        <v>182</v>
      </c>
      <c r="B276" s="55">
        <v>73</v>
      </c>
      <c r="C276" s="56">
        <v>13761.17</v>
      </c>
      <c r="D276" s="56">
        <v>165134.04</v>
      </c>
    </row>
    <row r="277" spans="1:4" x14ac:dyDescent="0.25">
      <c r="A277" s="2" t="s">
        <v>183</v>
      </c>
      <c r="B277" s="55">
        <v>8</v>
      </c>
      <c r="C277" s="56">
        <v>13761.17</v>
      </c>
      <c r="D277" s="56">
        <v>165134.04</v>
      </c>
    </row>
    <row r="278" spans="1:4" x14ac:dyDescent="0.25">
      <c r="A278" s="2" t="s">
        <v>184</v>
      </c>
      <c r="B278" s="55">
        <v>1</v>
      </c>
      <c r="C278" s="56">
        <v>13761.17</v>
      </c>
      <c r="D278" s="56">
        <v>165134.04</v>
      </c>
    </row>
    <row r="279" spans="1:4" x14ac:dyDescent="0.25">
      <c r="A279" s="2" t="s">
        <v>185</v>
      </c>
      <c r="B279" s="55">
        <v>9</v>
      </c>
      <c r="C279" s="56">
        <v>18548.650000000001</v>
      </c>
      <c r="D279" s="56">
        <v>222583.80000000002</v>
      </c>
    </row>
    <row r="280" spans="1:4" x14ac:dyDescent="0.25">
      <c r="A280" s="2" t="s">
        <v>186</v>
      </c>
      <c r="B280" s="55">
        <v>16</v>
      </c>
      <c r="C280" s="56">
        <v>24101.41</v>
      </c>
      <c r="D280" s="56">
        <v>289216.92</v>
      </c>
    </row>
    <row r="281" spans="1:4" x14ac:dyDescent="0.25">
      <c r="A281" s="2" t="s">
        <v>187</v>
      </c>
      <c r="B281" s="55">
        <v>13</v>
      </c>
      <c r="C281" s="56">
        <v>28025.64</v>
      </c>
      <c r="D281" s="56">
        <v>336307.68</v>
      </c>
    </row>
    <row r="282" spans="1:4" x14ac:dyDescent="0.25">
      <c r="A282" s="2" t="s">
        <v>188</v>
      </c>
      <c r="B282" s="55">
        <v>13</v>
      </c>
      <c r="C282" s="56">
        <v>28025.64</v>
      </c>
      <c r="D282" s="56">
        <v>336307.68</v>
      </c>
    </row>
    <row r="283" spans="1:4" x14ac:dyDescent="0.25">
      <c r="A283" s="2" t="s">
        <v>189</v>
      </c>
      <c r="B283" s="55">
        <v>1</v>
      </c>
      <c r="C283" s="56">
        <v>28025.64</v>
      </c>
      <c r="D283" s="56">
        <v>336307.68</v>
      </c>
    </row>
    <row r="284" spans="1:4" x14ac:dyDescent="0.25">
      <c r="A284" s="2" t="s">
        <v>190</v>
      </c>
      <c r="B284" s="55">
        <v>23</v>
      </c>
      <c r="C284" s="56">
        <v>28025.64</v>
      </c>
      <c r="D284" s="56">
        <v>336307.68</v>
      </c>
    </row>
    <row r="285" spans="1:4" x14ac:dyDescent="0.25">
      <c r="A285" s="2" t="s">
        <v>191</v>
      </c>
      <c r="B285" s="55">
        <v>2</v>
      </c>
      <c r="C285" s="56">
        <v>28025.64</v>
      </c>
      <c r="D285" s="56">
        <v>336307.68</v>
      </c>
    </row>
    <row r="286" spans="1:4" x14ac:dyDescent="0.25">
      <c r="A286" s="2" t="s">
        <v>285</v>
      </c>
      <c r="B286" s="55">
        <v>50</v>
      </c>
      <c r="C286" s="56">
        <v>28025.64</v>
      </c>
      <c r="D286" s="56">
        <v>336307.68</v>
      </c>
    </row>
    <row r="287" spans="1:4" x14ac:dyDescent="0.25">
      <c r="A287" s="2" t="s">
        <v>192</v>
      </c>
      <c r="B287" s="55">
        <v>9</v>
      </c>
      <c r="C287" s="56">
        <v>31161.45</v>
      </c>
      <c r="D287" s="56">
        <v>373937.4</v>
      </c>
    </row>
    <row r="288" spans="1:4" x14ac:dyDescent="0.25">
      <c r="A288" s="2" t="s">
        <v>193</v>
      </c>
      <c r="B288" s="55">
        <v>1</v>
      </c>
      <c r="C288" s="56">
        <v>34587.589999999997</v>
      </c>
      <c r="D288" s="56">
        <v>415051.07999999996</v>
      </c>
    </row>
    <row r="289" spans="1:4" x14ac:dyDescent="0.25">
      <c r="A289" s="2" t="s">
        <v>194</v>
      </c>
      <c r="B289" s="55">
        <v>84</v>
      </c>
      <c r="C289" s="56">
        <v>34587.589999999997</v>
      </c>
      <c r="D289" s="56">
        <v>415051.07999999996</v>
      </c>
    </row>
    <row r="290" spans="1:4" x14ac:dyDescent="0.25">
      <c r="A290" s="2" t="s">
        <v>195</v>
      </c>
      <c r="B290" s="55">
        <v>1</v>
      </c>
      <c r="C290" s="56">
        <v>34587.589999999997</v>
      </c>
      <c r="D290" s="56">
        <v>415051.07999999996</v>
      </c>
    </row>
    <row r="291" spans="1:4" x14ac:dyDescent="0.25">
      <c r="A291" s="2" t="s">
        <v>196</v>
      </c>
      <c r="B291" s="55">
        <v>10</v>
      </c>
      <c r="C291" s="56">
        <v>34587.589999999997</v>
      </c>
      <c r="D291" s="56">
        <v>415051.07999999996</v>
      </c>
    </row>
    <row r="292" spans="1:4" x14ac:dyDescent="0.25">
      <c r="A292" s="2" t="s">
        <v>197</v>
      </c>
      <c r="B292" s="55">
        <v>38</v>
      </c>
      <c r="C292" s="56">
        <v>34587.589999999997</v>
      </c>
      <c r="D292" s="56">
        <v>415051.07999999996</v>
      </c>
    </row>
    <row r="293" spans="1:4" x14ac:dyDescent="0.25">
      <c r="A293" s="2" t="s">
        <v>198</v>
      </c>
      <c r="B293" s="55">
        <v>5</v>
      </c>
      <c r="C293" s="56">
        <v>34587.589999999997</v>
      </c>
      <c r="D293" s="56">
        <v>415051.07999999996</v>
      </c>
    </row>
    <row r="294" spans="1:4" x14ac:dyDescent="0.25">
      <c r="A294" s="2" t="s">
        <v>199</v>
      </c>
      <c r="B294" s="55">
        <v>1</v>
      </c>
      <c r="C294" s="56">
        <v>34587.589999999997</v>
      </c>
      <c r="D294" s="56">
        <v>415051.07999999996</v>
      </c>
    </row>
    <row r="295" spans="1:4" x14ac:dyDescent="0.25">
      <c r="A295" s="2" t="s">
        <v>200</v>
      </c>
      <c r="B295" s="55">
        <v>255</v>
      </c>
      <c r="C295" s="56">
        <v>34587.589999999997</v>
      </c>
      <c r="D295" s="56">
        <v>415051.07999999996</v>
      </c>
    </row>
    <row r="296" spans="1:4" x14ac:dyDescent="0.25">
      <c r="A296" s="2" t="s">
        <v>201</v>
      </c>
      <c r="B296" s="55">
        <v>30</v>
      </c>
      <c r="C296" s="56">
        <v>43682.19</v>
      </c>
      <c r="D296" s="56">
        <v>524186.28</v>
      </c>
    </row>
    <row r="297" spans="1:4" x14ac:dyDescent="0.25">
      <c r="A297" s="2" t="s">
        <v>202</v>
      </c>
      <c r="B297" s="55">
        <v>1</v>
      </c>
      <c r="C297" s="56">
        <v>43682.19</v>
      </c>
      <c r="D297" s="56">
        <v>524186.28</v>
      </c>
    </row>
    <row r="298" spans="1:4" x14ac:dyDescent="0.25">
      <c r="A298" s="2" t="s">
        <v>203</v>
      </c>
      <c r="B298" s="55">
        <v>2</v>
      </c>
      <c r="C298" s="56">
        <v>43682.19</v>
      </c>
      <c r="D298" s="56">
        <v>524186.28</v>
      </c>
    </row>
    <row r="299" spans="1:4" x14ac:dyDescent="0.25">
      <c r="A299" s="2" t="s">
        <v>204</v>
      </c>
      <c r="B299" s="55">
        <v>1</v>
      </c>
      <c r="C299" s="56">
        <v>43682.19</v>
      </c>
      <c r="D299" s="56">
        <v>524186.28</v>
      </c>
    </row>
    <row r="300" spans="1:4" x14ac:dyDescent="0.25">
      <c r="A300" s="2" t="s">
        <v>205</v>
      </c>
      <c r="B300" s="55">
        <v>21</v>
      </c>
      <c r="C300" s="56">
        <v>43682.19</v>
      </c>
      <c r="D300" s="56">
        <v>524186.28</v>
      </c>
    </row>
    <row r="301" spans="1:4" x14ac:dyDescent="0.25">
      <c r="A301" s="2" t="s">
        <v>206</v>
      </c>
      <c r="B301" s="55">
        <v>68</v>
      </c>
      <c r="C301" s="56">
        <v>43682.19</v>
      </c>
      <c r="D301" s="56">
        <v>524186.28</v>
      </c>
    </row>
    <row r="302" spans="1:4" x14ac:dyDescent="0.25">
      <c r="A302" s="2" t="s">
        <v>207</v>
      </c>
      <c r="B302" s="55">
        <v>25</v>
      </c>
      <c r="C302" s="56">
        <v>58076.4</v>
      </c>
      <c r="D302" s="56">
        <v>696916.8</v>
      </c>
    </row>
    <row r="303" spans="1:4" x14ac:dyDescent="0.25">
      <c r="A303" s="2" t="s">
        <v>208</v>
      </c>
      <c r="B303" s="55">
        <v>5</v>
      </c>
      <c r="C303" s="56">
        <v>58076.4</v>
      </c>
      <c r="D303" s="56">
        <v>696916.8</v>
      </c>
    </row>
    <row r="304" spans="1:4" x14ac:dyDescent="0.25">
      <c r="A304" s="2" t="s">
        <v>209</v>
      </c>
      <c r="B304" s="55">
        <v>2</v>
      </c>
      <c r="C304" s="56">
        <v>58076.4</v>
      </c>
      <c r="D304" s="56">
        <v>696916.8</v>
      </c>
    </row>
    <row r="305" spans="1:4" x14ac:dyDescent="0.25">
      <c r="A305" s="2" t="s">
        <v>210</v>
      </c>
      <c r="B305" s="55">
        <v>9</v>
      </c>
      <c r="C305" s="56">
        <v>58076.4</v>
      </c>
      <c r="D305" s="56">
        <v>696916.8</v>
      </c>
    </row>
    <row r="306" spans="1:4" x14ac:dyDescent="0.25">
      <c r="A306" s="2" t="s">
        <v>211</v>
      </c>
      <c r="B306" s="55">
        <v>1</v>
      </c>
      <c r="C306" s="56">
        <v>67432.490000000005</v>
      </c>
      <c r="D306" s="56">
        <v>809189.88000000012</v>
      </c>
    </row>
    <row r="307" spans="1:4" x14ac:dyDescent="0.25">
      <c r="A307" s="2" t="s">
        <v>212</v>
      </c>
      <c r="B307" s="55">
        <v>80</v>
      </c>
      <c r="C307" s="56">
        <v>67432.490000000005</v>
      </c>
      <c r="D307" s="56">
        <v>809189.88000000012</v>
      </c>
    </row>
    <row r="308" spans="1:4" x14ac:dyDescent="0.25">
      <c r="A308" s="2" t="s">
        <v>213</v>
      </c>
      <c r="B308" s="55">
        <v>21</v>
      </c>
      <c r="C308" s="56">
        <v>67432.490000000005</v>
      </c>
      <c r="D308" s="56">
        <v>809189.88000000012</v>
      </c>
    </row>
    <row r="309" spans="1:4" x14ac:dyDescent="0.25">
      <c r="A309" s="2" t="s">
        <v>214</v>
      </c>
      <c r="B309" s="55">
        <v>1</v>
      </c>
      <c r="C309" s="56">
        <v>67432.490000000005</v>
      </c>
      <c r="D309" s="56">
        <v>809189.88000000012</v>
      </c>
    </row>
    <row r="310" spans="1:4" x14ac:dyDescent="0.25">
      <c r="A310" s="2" t="s">
        <v>215</v>
      </c>
      <c r="B310" s="55">
        <v>13</v>
      </c>
      <c r="C310" s="56">
        <v>67432.490000000005</v>
      </c>
      <c r="D310" s="56">
        <v>809189.88000000012</v>
      </c>
    </row>
    <row r="311" spans="1:4" x14ac:dyDescent="0.25">
      <c r="A311" s="2" t="s">
        <v>216</v>
      </c>
      <c r="B311" s="55">
        <v>1</v>
      </c>
      <c r="C311" s="56">
        <v>67432.490000000005</v>
      </c>
      <c r="D311" s="56">
        <v>809189.88000000012</v>
      </c>
    </row>
    <row r="312" spans="1:4" x14ac:dyDescent="0.25">
      <c r="A312" s="2" t="s">
        <v>217</v>
      </c>
      <c r="B312" s="55">
        <v>1</v>
      </c>
      <c r="C312" s="56">
        <v>67432.490000000005</v>
      </c>
      <c r="D312" s="56">
        <v>809189.88000000012</v>
      </c>
    </row>
    <row r="313" spans="1:4" x14ac:dyDescent="0.25">
      <c r="A313" s="2" t="s">
        <v>218</v>
      </c>
      <c r="B313" s="55">
        <v>1</v>
      </c>
      <c r="C313" s="56">
        <v>67432.490000000005</v>
      </c>
      <c r="D313" s="56">
        <v>809189.88000000012</v>
      </c>
    </row>
    <row r="314" spans="1:4" x14ac:dyDescent="0.25">
      <c r="A314" s="2" t="s">
        <v>219</v>
      </c>
      <c r="B314" s="55">
        <v>5</v>
      </c>
      <c r="C314" s="56">
        <v>67432.490000000005</v>
      </c>
      <c r="D314" s="56">
        <v>809189.88000000012</v>
      </c>
    </row>
    <row r="315" spans="1:4" x14ac:dyDescent="0.25">
      <c r="A315" s="2" t="s">
        <v>220</v>
      </c>
      <c r="B315" s="55">
        <v>2</v>
      </c>
      <c r="C315" s="56">
        <v>67432.490000000005</v>
      </c>
      <c r="D315" s="56">
        <v>809189.88000000012</v>
      </c>
    </row>
    <row r="316" spans="1:4" x14ac:dyDescent="0.25">
      <c r="A316" s="2" t="s">
        <v>221</v>
      </c>
      <c r="B316" s="55">
        <v>1</v>
      </c>
      <c r="C316" s="56">
        <v>67432.490000000005</v>
      </c>
      <c r="D316" s="56">
        <v>809189.88000000012</v>
      </c>
    </row>
    <row r="317" spans="1:4" x14ac:dyDescent="0.25">
      <c r="A317" s="2" t="s">
        <v>222</v>
      </c>
      <c r="B317" s="55">
        <v>47</v>
      </c>
      <c r="C317" s="56">
        <v>67432.490000000005</v>
      </c>
      <c r="D317" s="56">
        <v>809189.88000000012</v>
      </c>
    </row>
    <row r="318" spans="1:4" x14ac:dyDescent="0.25">
      <c r="A318" s="2" t="s">
        <v>223</v>
      </c>
      <c r="B318" s="55">
        <v>1</v>
      </c>
      <c r="C318" s="56">
        <v>67432.490000000005</v>
      </c>
      <c r="D318" s="56">
        <v>809189.88000000012</v>
      </c>
    </row>
    <row r="319" spans="1:4" x14ac:dyDescent="0.25">
      <c r="A319" s="2" t="s">
        <v>224</v>
      </c>
      <c r="B319" s="55">
        <v>11</v>
      </c>
      <c r="C319" s="56">
        <v>67432.490000000005</v>
      </c>
      <c r="D319" s="56">
        <v>809189.88000000012</v>
      </c>
    </row>
    <row r="320" spans="1:4" x14ac:dyDescent="0.25">
      <c r="A320" s="2" t="s">
        <v>225</v>
      </c>
      <c r="B320" s="55">
        <v>1</v>
      </c>
      <c r="C320" s="56">
        <v>75965.440000000002</v>
      </c>
      <c r="D320" s="56">
        <v>911585.28000000003</v>
      </c>
    </row>
    <row r="321" spans="1:4" x14ac:dyDescent="0.25">
      <c r="A321" s="2" t="s">
        <v>226</v>
      </c>
      <c r="B321" s="55">
        <v>1</v>
      </c>
      <c r="C321" s="56">
        <v>75965.440000000002</v>
      </c>
      <c r="D321" s="56">
        <v>911585.28000000003</v>
      </c>
    </row>
    <row r="322" spans="1:4" x14ac:dyDescent="0.25">
      <c r="A322" s="2" t="s">
        <v>227</v>
      </c>
      <c r="B322" s="55">
        <v>11</v>
      </c>
      <c r="C322" s="56">
        <v>75965.440000000002</v>
      </c>
      <c r="D322" s="56">
        <v>911585.28000000003</v>
      </c>
    </row>
    <row r="323" spans="1:4" x14ac:dyDescent="0.25">
      <c r="A323" s="2" t="s">
        <v>227</v>
      </c>
      <c r="B323" s="55">
        <v>1</v>
      </c>
      <c r="C323" s="56">
        <v>75965.440000000002</v>
      </c>
      <c r="D323" s="56">
        <v>911585.28000000003</v>
      </c>
    </row>
    <row r="324" spans="1:4" x14ac:dyDescent="0.25">
      <c r="A324" s="2" t="s">
        <v>228</v>
      </c>
      <c r="B324" s="55">
        <v>1</v>
      </c>
      <c r="C324" s="56">
        <v>87513.7</v>
      </c>
      <c r="D324" s="56">
        <v>1050164.3999999999</v>
      </c>
    </row>
    <row r="325" spans="1:4" x14ac:dyDescent="0.25">
      <c r="A325" s="2" t="s">
        <v>230</v>
      </c>
      <c r="B325" s="55">
        <v>1</v>
      </c>
      <c r="C325" s="56">
        <v>105465.23</v>
      </c>
      <c r="D325" s="56">
        <v>1265582.76</v>
      </c>
    </row>
    <row r="326" spans="1:4" x14ac:dyDescent="0.25">
      <c r="A326" s="2" t="s">
        <v>286</v>
      </c>
      <c r="B326" s="55">
        <v>28</v>
      </c>
      <c r="C326" s="56">
        <v>105465.23</v>
      </c>
      <c r="D326" s="56">
        <v>1265582.76</v>
      </c>
    </row>
    <row r="327" spans="1:4" x14ac:dyDescent="0.25">
      <c r="A327" s="2" t="s">
        <v>237</v>
      </c>
      <c r="B327" s="55">
        <v>1</v>
      </c>
      <c r="C327" s="56">
        <v>105465.23</v>
      </c>
      <c r="D327" s="56">
        <v>1265582.76</v>
      </c>
    </row>
    <row r="328" spans="1:4" x14ac:dyDescent="0.25">
      <c r="A328" s="2" t="s">
        <v>234</v>
      </c>
      <c r="B328" s="55">
        <v>67</v>
      </c>
      <c r="C328" s="56">
        <v>105465.23</v>
      </c>
      <c r="D328" s="56">
        <v>1265582.76</v>
      </c>
    </row>
    <row r="329" spans="1:4" x14ac:dyDescent="0.25">
      <c r="A329" s="2" t="s">
        <v>238</v>
      </c>
      <c r="B329" s="55">
        <v>1</v>
      </c>
      <c r="C329" s="56">
        <v>105465.23</v>
      </c>
      <c r="D329" s="56">
        <v>1265582.76</v>
      </c>
    </row>
    <row r="330" spans="1:4" x14ac:dyDescent="0.25">
      <c r="A330" s="2" t="s">
        <v>239</v>
      </c>
      <c r="B330" s="55">
        <v>1</v>
      </c>
      <c r="C330" s="56">
        <v>105465.23</v>
      </c>
      <c r="D330" s="56">
        <v>1265582.76</v>
      </c>
    </row>
    <row r="331" spans="1:4" x14ac:dyDescent="0.25">
      <c r="A331" s="2" t="s">
        <v>240</v>
      </c>
      <c r="B331" s="55">
        <v>1</v>
      </c>
      <c r="C331" s="56">
        <v>105465.23</v>
      </c>
      <c r="D331" s="56">
        <v>1265582.76</v>
      </c>
    </row>
    <row r="332" spans="1:4" x14ac:dyDescent="0.25">
      <c r="A332" s="2" t="s">
        <v>231</v>
      </c>
      <c r="B332" s="55">
        <v>76</v>
      </c>
      <c r="C332" s="56">
        <v>105465.23</v>
      </c>
      <c r="D332" s="56">
        <v>1265582.76</v>
      </c>
    </row>
    <row r="333" spans="1:4" x14ac:dyDescent="0.25">
      <c r="A333" s="2" t="s">
        <v>235</v>
      </c>
      <c r="B333" s="55">
        <v>6</v>
      </c>
      <c r="C333" s="56">
        <v>105465.23</v>
      </c>
      <c r="D333" s="56">
        <v>1265582.76</v>
      </c>
    </row>
    <row r="334" spans="1:4" x14ac:dyDescent="0.25">
      <c r="A334" s="2" t="s">
        <v>236</v>
      </c>
      <c r="B334" s="55">
        <v>10</v>
      </c>
      <c r="C334" s="56">
        <v>105465.23</v>
      </c>
      <c r="D334" s="56">
        <v>1265582.76</v>
      </c>
    </row>
    <row r="335" spans="1:4" x14ac:dyDescent="0.25">
      <c r="A335" s="2" t="s">
        <v>232</v>
      </c>
      <c r="B335" s="55">
        <v>51</v>
      </c>
      <c r="C335" s="56">
        <v>105465.23</v>
      </c>
      <c r="D335" s="56">
        <v>1265582.76</v>
      </c>
    </row>
    <row r="336" spans="1:4" x14ac:dyDescent="0.25">
      <c r="A336" s="2" t="s">
        <v>233</v>
      </c>
      <c r="B336" s="55">
        <v>7</v>
      </c>
      <c r="C336" s="56">
        <v>105465.23</v>
      </c>
      <c r="D336" s="56">
        <v>1265582.76</v>
      </c>
    </row>
    <row r="337" spans="1:4" x14ac:dyDescent="0.25">
      <c r="A337" s="2" t="s">
        <v>241</v>
      </c>
      <c r="B337" s="55">
        <v>1</v>
      </c>
      <c r="C337" s="56">
        <v>105465.23</v>
      </c>
      <c r="D337" s="56">
        <v>1265582.76</v>
      </c>
    </row>
    <row r="338" spans="1:4" x14ac:dyDescent="0.25">
      <c r="A338" s="2" t="s">
        <v>242</v>
      </c>
      <c r="B338" s="55">
        <v>1</v>
      </c>
      <c r="C338" s="56">
        <v>105465.23</v>
      </c>
      <c r="D338" s="56">
        <v>1265582.76</v>
      </c>
    </row>
    <row r="339" spans="1:4" x14ac:dyDescent="0.25">
      <c r="A339" s="2" t="s">
        <v>243</v>
      </c>
      <c r="B339" s="55">
        <v>1</v>
      </c>
      <c r="C339" s="56">
        <v>105465.23</v>
      </c>
      <c r="D339" s="56">
        <v>1265582.76</v>
      </c>
    </row>
    <row r="340" spans="1:4" x14ac:dyDescent="0.25">
      <c r="A340" s="2" t="s">
        <v>229</v>
      </c>
      <c r="B340" s="55">
        <v>1</v>
      </c>
      <c r="C340" s="56">
        <v>105465.23</v>
      </c>
      <c r="D340" s="56">
        <v>1265582.76</v>
      </c>
    </row>
    <row r="341" spans="1:4" x14ac:dyDescent="0.25">
      <c r="A341" s="2" t="s">
        <v>244</v>
      </c>
      <c r="B341" s="55">
        <v>1</v>
      </c>
      <c r="C341" s="56">
        <v>105465.23</v>
      </c>
      <c r="D341" s="56">
        <v>1265582.76</v>
      </c>
    </row>
    <row r="342" spans="1:4" x14ac:dyDescent="0.25">
      <c r="A342" s="2" t="s">
        <v>245</v>
      </c>
      <c r="B342" s="55">
        <v>1</v>
      </c>
      <c r="C342" s="56">
        <v>105465.23</v>
      </c>
      <c r="D342" s="56">
        <v>1265582.76</v>
      </c>
    </row>
    <row r="343" spans="1:4" x14ac:dyDescent="0.25">
      <c r="A343" s="2" t="s">
        <v>246</v>
      </c>
      <c r="B343" s="55">
        <v>1</v>
      </c>
      <c r="C343" s="56">
        <v>116230.02</v>
      </c>
      <c r="D343" s="56">
        <v>1394760.24</v>
      </c>
    </row>
    <row r="344" spans="1:4" x14ac:dyDescent="0.25">
      <c r="A344" s="2" t="s">
        <v>247</v>
      </c>
      <c r="B344" s="55">
        <v>1</v>
      </c>
      <c r="C344" s="56">
        <v>116230.02</v>
      </c>
      <c r="D344" s="56">
        <v>1394760.24</v>
      </c>
    </row>
    <row r="345" spans="1:4" x14ac:dyDescent="0.25">
      <c r="A345" s="2" t="s">
        <v>248</v>
      </c>
      <c r="B345" s="55">
        <v>1</v>
      </c>
      <c r="C345" s="56">
        <v>116230.02</v>
      </c>
      <c r="D345" s="56">
        <v>1394760.24</v>
      </c>
    </row>
    <row r="346" spans="1:4" x14ac:dyDescent="0.25">
      <c r="A346" s="2" t="s">
        <v>249</v>
      </c>
      <c r="B346" s="55">
        <v>1</v>
      </c>
      <c r="C346" s="56">
        <v>116230.02</v>
      </c>
      <c r="D346" s="56">
        <v>1394760.24</v>
      </c>
    </row>
    <row r="347" spans="1:4" x14ac:dyDescent="0.25">
      <c r="A347" s="2" t="s">
        <v>250</v>
      </c>
      <c r="B347" s="55">
        <v>2</v>
      </c>
      <c r="C347" s="56">
        <v>134116.18</v>
      </c>
      <c r="D347" s="56">
        <v>1609394.16</v>
      </c>
    </row>
    <row r="348" spans="1:4" x14ac:dyDescent="0.25">
      <c r="A348" s="2" t="s">
        <v>251</v>
      </c>
      <c r="B348" s="55">
        <v>1</v>
      </c>
      <c r="C348" s="56">
        <v>134116.18</v>
      </c>
      <c r="D348" s="56">
        <v>1609394.16</v>
      </c>
    </row>
    <row r="349" spans="1:4" x14ac:dyDescent="0.25">
      <c r="A349" s="2" t="s">
        <v>252</v>
      </c>
      <c r="B349" s="55">
        <v>1</v>
      </c>
      <c r="C349" s="56">
        <v>151596.03</v>
      </c>
      <c r="D349" s="56">
        <v>1819152.3599999999</v>
      </c>
    </row>
    <row r="350" spans="1:4" x14ac:dyDescent="0.25">
      <c r="A350" s="2" t="s">
        <v>253</v>
      </c>
      <c r="B350" s="55">
        <v>1</v>
      </c>
      <c r="C350" s="56">
        <v>151596.03</v>
      </c>
      <c r="D350" s="56">
        <v>1819152.3599999999</v>
      </c>
    </row>
    <row r="351" spans="1:4" x14ac:dyDescent="0.25">
      <c r="A351" s="2" t="s">
        <v>254</v>
      </c>
      <c r="B351" s="55">
        <v>4</v>
      </c>
      <c r="C351" s="56">
        <v>211553.92000000001</v>
      </c>
      <c r="D351" s="56">
        <v>2538647.04</v>
      </c>
    </row>
    <row r="352" spans="1:4" x14ac:dyDescent="0.25">
      <c r="A352" s="2" t="s">
        <v>255</v>
      </c>
      <c r="B352" s="55">
        <v>22</v>
      </c>
      <c r="C352" s="56">
        <v>211553.92000000001</v>
      </c>
      <c r="D352" s="56">
        <v>2538647.04</v>
      </c>
    </row>
    <row r="353" spans="1:4" x14ac:dyDescent="0.25">
      <c r="A353" s="2" t="s">
        <v>256</v>
      </c>
      <c r="B353" s="55">
        <v>1</v>
      </c>
      <c r="C353" s="56">
        <v>242278.72</v>
      </c>
      <c r="D353" s="56">
        <v>2907344.64</v>
      </c>
    </row>
    <row r="354" spans="1:4" x14ac:dyDescent="0.25">
      <c r="A354" s="2" t="s">
        <v>257</v>
      </c>
      <c r="B354" s="55">
        <v>6</v>
      </c>
      <c r="C354" s="56">
        <v>24416.880000000001</v>
      </c>
      <c r="D354" s="56">
        <v>293002.56</v>
      </c>
    </row>
    <row r="355" spans="1:4" x14ac:dyDescent="0.25">
      <c r="A355" s="2" t="s">
        <v>258</v>
      </c>
      <c r="B355" s="55">
        <v>345</v>
      </c>
      <c r="C355" s="56">
        <v>24416.880000000001</v>
      </c>
      <c r="D355" s="56">
        <v>293002.56</v>
      </c>
    </row>
    <row r="356" spans="1:4" x14ac:dyDescent="0.25">
      <c r="C356" s="7"/>
      <c r="D356" s="13"/>
    </row>
  </sheetData>
  <mergeCells count="38">
    <mergeCell ref="A245:B245"/>
    <mergeCell ref="A246:B246"/>
    <mergeCell ref="A247:B247"/>
    <mergeCell ref="A248:B248"/>
    <mergeCell ref="A249:B249"/>
    <mergeCell ref="A255:B255"/>
    <mergeCell ref="A250:B250"/>
    <mergeCell ref="A251:B251"/>
    <mergeCell ref="A252:B252"/>
    <mergeCell ref="A253:B253"/>
    <mergeCell ref="A254:B254"/>
    <mergeCell ref="A233:B233"/>
    <mergeCell ref="A234:B234"/>
    <mergeCell ref="A244:B24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28:B228"/>
    <mergeCell ref="A229:B229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57:D257"/>
    <mergeCell ref="A258:D258"/>
    <mergeCell ref="A259:A260"/>
    <mergeCell ref="B259:B260"/>
    <mergeCell ref="C259:D259"/>
  </mergeCells>
  <printOptions horizontalCentered="1"/>
  <pageMargins left="0.31496062992125984" right="0.15748031496062992" top="0.31496062992125984" bottom="0.35433070866141736" header="0.15748031496062992" footer="0.15748031496062992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Francisca Zárate</cp:lastModifiedBy>
  <cp:lastPrinted>2024-01-24T18:45:37Z</cp:lastPrinted>
  <dcterms:created xsi:type="dcterms:W3CDTF">2014-05-06T15:51:07Z</dcterms:created>
  <dcterms:modified xsi:type="dcterms:W3CDTF">2024-02-29T15:20:18Z</dcterms:modified>
</cp:coreProperties>
</file>