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 tabRatio="863"/>
  </bookViews>
  <sheets>
    <sheet name="ESF" sheetId="59" r:id="rId1"/>
    <sheet name="EA" sheetId="60" r:id="rId2"/>
    <sheet name="VHP" sheetId="61" r:id="rId3"/>
    <sheet name="EFE" sheetId="62" r:id="rId4"/>
    <sheet name="Conciliacion_Ig" sheetId="63" r:id="rId5"/>
    <sheet name="Conciliacion_Eg" sheetId="64" r:id="rId6"/>
  </sheets>
  <externalReferences>
    <externalReference r:id="rId7"/>
  </externalReferences>
  <definedNames>
    <definedName name="PE_A">[1]!PE[Aprobado]</definedName>
    <definedName name="PE_COG">[1]!PE[COG]</definedName>
    <definedName name="PE_D">[1]!PE[Devengado]</definedName>
    <definedName name="PE_M">[1]!PE[Amp/Red]</definedName>
    <definedName name="PE_P">[1]!PE[Pagado]</definedName>
    <definedName name="_xlnm.Print_Titles" localSheetId="1">EA!$1:$5</definedName>
    <definedName name="_xlnm.Print_Titles" localSheetId="3">EFE!$1:$5</definedName>
    <definedName name="_xlnm.Print_Titles" localSheetId="0">ESF!$1:$4</definedName>
  </definedNames>
  <calcPr calcId="152511"/>
</workbook>
</file>

<file path=xl/calcChain.xml><?xml version="1.0" encoding="utf-8"?>
<calcChain xmlns="http://schemas.openxmlformats.org/spreadsheetml/2006/main">
  <c r="E69" i="60" l="1"/>
  <c r="F69" i="60" s="1"/>
  <c r="F70" i="60" l="1"/>
  <c r="G10" i="63" l="1"/>
  <c r="F49" i="62" l="1"/>
  <c r="E48" i="62"/>
  <c r="F48" i="62"/>
  <c r="C163" i="59" l="1"/>
  <c r="G1" i="60" l="1"/>
  <c r="G2" i="60"/>
  <c r="F10" i="64" l="1"/>
  <c r="F44" i="64" l="1"/>
  <c r="G25" i="63" l="1"/>
  <c r="F212" i="60"/>
  <c r="F211" i="60"/>
  <c r="F210" i="60"/>
  <c r="F209" i="60"/>
  <c r="F208" i="60"/>
  <c r="F207" i="60"/>
  <c r="F206" i="60"/>
  <c r="F205" i="60"/>
  <c r="F204" i="60"/>
  <c r="F203" i="60"/>
  <c r="F202" i="60"/>
  <c r="F201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7" i="60"/>
  <c r="F176" i="60"/>
  <c r="F175" i="60"/>
  <c r="F174" i="60"/>
  <c r="F173" i="60"/>
  <c r="F172" i="60"/>
  <c r="F171" i="60"/>
  <c r="F170" i="60"/>
  <c r="F169" i="60"/>
  <c r="F168" i="60"/>
  <c r="F167" i="60"/>
  <c r="F166" i="60"/>
  <c r="F165" i="60"/>
  <c r="F164" i="60"/>
  <c r="F163" i="60"/>
  <c r="F162" i="60"/>
  <c r="F161" i="60"/>
  <c r="F160" i="60"/>
  <c r="F159" i="60"/>
  <c r="F158" i="60"/>
  <c r="F157" i="60"/>
  <c r="F156" i="60"/>
  <c r="F155" i="60"/>
  <c r="F154" i="60"/>
  <c r="F153" i="60"/>
  <c r="F152" i="60"/>
  <c r="F151" i="60"/>
  <c r="F150" i="60"/>
  <c r="F149" i="60"/>
  <c r="F148" i="60"/>
  <c r="F147" i="60"/>
  <c r="F146" i="60"/>
  <c r="F145" i="60"/>
  <c r="F144" i="60"/>
  <c r="F143" i="60"/>
  <c r="F142" i="60"/>
  <c r="F141" i="60"/>
  <c r="F140" i="60"/>
  <c r="F139" i="60"/>
  <c r="F138" i="60"/>
  <c r="F137" i="60"/>
  <c r="F136" i="60"/>
  <c r="F135" i="60"/>
  <c r="F134" i="60"/>
  <c r="F133" i="60"/>
  <c r="F132" i="60"/>
  <c r="F131" i="60"/>
  <c r="F130" i="60"/>
  <c r="F129" i="60"/>
  <c r="F128" i="60"/>
  <c r="F127" i="60"/>
  <c r="F126" i="60"/>
  <c r="F125" i="60"/>
  <c r="F124" i="60"/>
  <c r="F123" i="60"/>
  <c r="F122" i="60"/>
  <c r="F121" i="60"/>
  <c r="F120" i="60"/>
  <c r="F119" i="60"/>
  <c r="F118" i="60"/>
  <c r="F117" i="60"/>
  <c r="F116" i="60"/>
  <c r="F115" i="60"/>
  <c r="F114" i="60"/>
  <c r="F113" i="60"/>
  <c r="F112" i="60"/>
  <c r="F111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8" i="60"/>
  <c r="F97" i="60"/>
  <c r="F96" i="60"/>
  <c r="F95" i="60"/>
  <c r="F94" i="60"/>
  <c r="F112" i="59"/>
  <c r="F111" i="59" s="1"/>
  <c r="D111" i="59"/>
  <c r="F33" i="64" l="1"/>
  <c r="F136" i="62" l="1"/>
  <c r="E136" i="62"/>
  <c r="F89" i="60"/>
  <c r="F84" i="60"/>
  <c r="F82" i="60"/>
  <c r="F68" i="60"/>
  <c r="F64" i="60"/>
  <c r="F63" i="60"/>
  <c r="F56" i="60"/>
  <c r="F55" i="60"/>
  <c r="F47" i="60"/>
  <c r="F36" i="60"/>
  <c r="F35" i="60"/>
  <c r="F9" i="60"/>
  <c r="F8" i="60" l="1"/>
  <c r="A3" i="64" l="1"/>
  <c r="A3" i="63"/>
  <c r="G3" i="60"/>
  <c r="G23" i="63" l="1"/>
  <c r="H24" i="63"/>
  <c r="G121" i="59" l="1"/>
  <c r="G111" i="59"/>
  <c r="G44" i="64" l="1"/>
  <c r="A3" i="60" l="1"/>
  <c r="A1" i="60"/>
  <c r="F3" i="62"/>
  <c r="F2" i="62"/>
  <c r="F1" i="62"/>
  <c r="F3" i="61"/>
  <c r="F2" i="61"/>
  <c r="F1" i="61"/>
  <c r="F13" i="59"/>
  <c r="G13" i="59" s="1"/>
  <c r="A3" i="61" l="1"/>
  <c r="A3" i="62"/>
  <c r="A1" i="61"/>
  <c r="A1" i="62"/>
  <c r="F42" i="64" l="1"/>
</calcChain>
</file>

<file path=xl/sharedStrings.xml><?xml version="1.0" encoding="utf-8"?>
<sst xmlns="http://schemas.openxmlformats.org/spreadsheetml/2006/main" count="973" uniqueCount="514">
  <si>
    <t>INVERSIÓN PÚBLICA</t>
  </si>
  <si>
    <t>Provisiones</t>
  </si>
  <si>
    <t>Disminución de Bienes por pérdida, obsolescencia y deterioro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</si>
  <si>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</si>
  <si>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</si>
  <si>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</si>
  <si>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</si>
  <si>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</si>
  <si>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</si>
  <si>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</si>
  <si>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</si>
  <si>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</si>
  <si>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</si>
  <si>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</si>
  <si>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</si>
  <si>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</si>
  <si>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</si>
  <si>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</si>
  <si>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</si>
  <si>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</si>
  <si>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</si>
  <si>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</si>
  <si>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</si>
  <si>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</si>
  <si>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</si>
  <si>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</si>
  <si>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</si>
  <si>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VHP-01 PATRIMONIO CONTRIBUIDO</t>
  </si>
  <si>
    <t>VHP-02 PATRIMONIO GENERADO</t>
  </si>
  <si>
    <t>Factibilidad de Cobro</t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</si>
  <si>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</si>
  <si>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</si>
  <si>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</si>
  <si>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</si>
  <si>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</si>
  <si>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</si>
  <si>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</si>
  <si>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</si>
  <si>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</si>
  <si>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</si>
  <si>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</si>
  <si>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</si>
  <si>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</si>
  <si>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</si>
  <si>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</si>
  <si>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</si>
  <si>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</si>
  <si>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</si>
  <si>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</si>
  <si>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</si>
  <si>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</si>
  <si>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</si>
  <si>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</si>
  <si>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</si>
  <si>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</si>
  <si>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</si>
  <si>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</si>
  <si>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</si>
  <si>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</si>
  <si>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</si>
  <si>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</si>
  <si>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</si>
  <si>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</si>
  <si>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</si>
  <si>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</si>
  <si>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</si>
  <si>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</si>
  <si>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</si>
  <si>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</si>
  <si>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</si>
  <si>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</si>
  <si>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</si>
  <si>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</si>
  <si>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</si>
  <si>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</si>
  <si>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</si>
  <si>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</si>
  <si>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</si>
  <si>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</si>
  <si>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</si>
  <si>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</si>
  <si>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</si>
  <si>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</si>
  <si>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</si>
  <si>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</si>
  <si>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</si>
  <si>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</si>
  <si>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</si>
  <si>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</si>
  <si>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</si>
  <si>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</si>
  <si>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</si>
  <si>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</si>
  <si>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</si>
  <si>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</si>
  <si>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</si>
  <si>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</si>
  <si>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</si>
  <si>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</si>
  <si>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</si>
  <si>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</si>
  <si>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</si>
  <si>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</si>
  <si>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</si>
  <si>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</si>
  <si>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</si>
  <si>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</si>
  <si>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</si>
  <si>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</si>
  <si>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</si>
  <si>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</si>
  <si>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</si>
  <si>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</si>
  <si>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</si>
  <si>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</si>
  <si>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</si>
  <si>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</si>
  <si>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</si>
  <si>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</si>
  <si>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</si>
  <si>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</si>
  <si>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</si>
  <si>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</si>
  <si>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</si>
  <si>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</si>
  <si>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</si>
  <si>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</si>
  <si>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</si>
  <si>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</si>
  <si>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</si>
  <si>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</si>
  <si>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</si>
  <si>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</si>
  <si>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</si>
  <si>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</si>
  <si>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</si>
  <si>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</si>
  <si>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</si>
  <si>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</si>
  <si>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</si>
  <si>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</si>
  <si>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</si>
  <si>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</si>
  <si>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</si>
  <si>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</si>
  <si>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</si>
  <si>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</si>
  <si>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</si>
  <si>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</si>
  <si>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</si>
  <si>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</si>
  <si>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</si>
  <si>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</si>
  <si>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</si>
  <si>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</si>
  <si>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</si>
  <si>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</si>
  <si>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</si>
  <si>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</si>
  <si>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</si>
  <si>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</si>
  <si>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</si>
  <si>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</si>
  <si>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</si>
  <si>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</si>
  <si>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</si>
  <si>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</si>
  <si>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</si>
  <si>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</si>
  <si>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</si>
  <si>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</si>
  <si>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</si>
  <si>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</si>
  <si>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</si>
  <si>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</si>
  <si>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</si>
  <si>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</si>
  <si>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</si>
  <si>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</si>
  <si>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</si>
  <si>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</si>
  <si>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</si>
  <si>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</si>
  <si>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</si>
  <si>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</si>
  <si>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</si>
  <si>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</si>
  <si>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</si>
  <si>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</si>
  <si>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</si>
  <si>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</si>
  <si>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</si>
  <si>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</si>
  <si>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</si>
  <si>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</si>
  <si>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</si>
  <si>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</si>
  <si>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</si>
  <si>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</si>
  <si>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</si>
  <si>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</si>
  <si>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</si>
  <si>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</si>
  <si>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</si>
  <si>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</si>
  <si>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</si>
  <si>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</si>
  <si>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</si>
  <si>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</si>
  <si>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</si>
  <si>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</si>
  <si>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</si>
  <si>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</si>
  <si>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</si>
  <si>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</si>
  <si>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</si>
  <si>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</si>
  <si>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</si>
  <si>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</si>
  <si>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</si>
  <si>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</si>
  <si>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</si>
  <si>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</si>
  <si>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</si>
  <si>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</si>
  <si>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</si>
  <si>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</si>
  <si>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</si>
  <si>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</si>
  <si>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</si>
  <si>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</si>
  <si>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</si>
  <si>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</si>
  <si>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</si>
  <si>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</si>
  <si>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</si>
  <si>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</si>
  <si>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</si>
  <si>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</si>
  <si>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</si>
  <si>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</si>
  <si>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</si>
  <si>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</si>
  <si>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</si>
  <si>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</si>
  <si>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</si>
  <si>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</si>
  <si>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</si>
  <si>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</si>
  <si>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</si>
  <si>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</si>
  <si>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</si>
  <si>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</si>
  <si>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</si>
  <si>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</si>
  <si>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</si>
  <si>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</si>
  <si>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</si>
  <si>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</si>
  <si>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</si>
  <si>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</si>
  <si>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</si>
  <si>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</si>
  <si>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</si>
  <si>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</si>
  <si>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</si>
  <si>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</si>
  <si>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</si>
  <si>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</si>
  <si>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</si>
  <si>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</si>
  <si>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</si>
  <si>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</si>
  <si>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</si>
  <si>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</si>
  <si>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</si>
  <si>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</si>
  <si>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</si>
  <si>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</si>
  <si>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</si>
  <si>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</si>
  <si>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</si>
  <si>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</si>
  <si>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</si>
  <si>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</si>
  <si>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</si>
  <si>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</si>
  <si>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</si>
  <si>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</si>
  <si>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</si>
  <si>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</si>
  <si>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</si>
  <si>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</si>
  <si>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</si>
  <si>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</si>
  <si>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</si>
  <si>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</si>
  <si>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</si>
  <si>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</si>
  <si>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</si>
  <si>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</si>
  <si>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</si>
  <si>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</si>
  <si>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</si>
  <si>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</si>
  <si>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</si>
  <si>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</si>
  <si>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</si>
  <si>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</si>
  <si>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</si>
  <si>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</si>
  <si>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</si>
  <si>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</si>
  <si>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</si>
  <si>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</si>
  <si>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</si>
  <si>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</si>
  <si>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</si>
  <si>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</si>
  <si>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</si>
  <si>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</si>
  <si>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</si>
  <si>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</si>
  <si>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</si>
  <si>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</si>
  <si>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Conciliación entre los Ingresos Presupuestarios y Contables</t>
  </si>
  <si>
    <t>Conciliación entre los Egresos Presupuestarios y los Gastos Contables</t>
  </si>
  <si>
    <t>Poder Judicial del Estado de Guanajuato</t>
  </si>
  <si>
    <t>100% Factible</t>
  </si>
  <si>
    <t>Promedio</t>
  </si>
  <si>
    <t>Sin Movimiento</t>
  </si>
  <si>
    <t>Fondos de Inversión Stergob y Pagaré Bancario</t>
  </si>
  <si>
    <t>Línea Recta</t>
  </si>
  <si>
    <t>Mensual</t>
  </si>
  <si>
    <t>10% / 33% / 20%</t>
  </si>
  <si>
    <t>20% / 25%</t>
  </si>
  <si>
    <t>No Aplica</t>
  </si>
  <si>
    <t>No existen características cualitativas que impacten</t>
  </si>
  <si>
    <t>Particulares</t>
  </si>
  <si>
    <t>Sin movimiento</t>
  </si>
  <si>
    <t>Aportación</t>
  </si>
  <si>
    <t>Estatal/Federal</t>
  </si>
  <si>
    <t>Estatal/otros</t>
  </si>
  <si>
    <t>100% anual</t>
  </si>
  <si>
    <t>Nómina</t>
  </si>
  <si>
    <t>Certificados de depósito garantía proceso jurídico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</si>
  <si>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</si>
  <si>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</si>
  <si>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</si>
  <si>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</si>
  <si>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</si>
  <si>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</si>
  <si>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</si>
  <si>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</si>
  <si>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</si>
  <si>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</si>
  <si>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</si>
  <si>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</si>
  <si>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</si>
  <si>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</si>
  <si>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</si>
  <si>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</si>
  <si>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</si>
  <si>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</si>
  <si>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</si>
  <si>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</si>
  <si>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</si>
  <si>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Ingresos por Venta de Bienes y Prestación de Servicios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</si>
  <si>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</si>
  <si>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</si>
  <si>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</si>
  <si>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</si>
  <si>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</si>
  <si>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</si>
  <si>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</si>
  <si>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</si>
  <si>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</si>
  <si>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</si>
  <si>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</si>
  <si>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</si>
  <si>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</si>
  <si>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</si>
  <si>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</si>
  <si>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</si>
  <si>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</si>
  <si>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</si>
  <si>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3. Menos Ingresos Presupuestarios no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</si>
  <si>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</si>
  <si>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</si>
  <si>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</si>
  <si>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</si>
  <si>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</si>
  <si>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</si>
  <si>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</si>
  <si>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</si>
  <si>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</si>
  <si>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</si>
  <si>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</si>
  <si>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</si>
  <si>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</si>
  <si>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</si>
  <si>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</si>
  <si>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</si>
  <si>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</si>
  <si>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</si>
  <si>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</si>
  <si>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</si>
  <si>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</si>
  <si>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</si>
  <si>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</si>
  <si>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</si>
  <si>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</si>
  <si>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Presupuestales</t>
  </si>
  <si>
    <t>3.1</t>
  </si>
  <si>
    <t>3.2</t>
  </si>
  <si>
    <t>3.3</t>
  </si>
  <si>
    <t>3.6</t>
  </si>
  <si>
    <t>3.7</t>
  </si>
  <si>
    <t>Otros Gastos Contables No Presupuestarios</t>
  </si>
  <si>
    <t xml:space="preserve"> </t>
  </si>
  <si>
    <t>Notas de Desglose del Estado de Situación Financiera</t>
  </si>
  <si>
    <t>Trimestral</t>
  </si>
  <si>
    <t>Préstamos Otorgados a Corto Plazo</t>
  </si>
  <si>
    <t>Otros</t>
  </si>
  <si>
    <t>En comodato al Poder Ejecutivo</t>
  </si>
  <si>
    <t>Estatal/Otros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</si>
  <si>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</si>
  <si>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</si>
  <si>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</si>
  <si>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</si>
  <si>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</si>
  <si>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</si>
  <si>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</si>
  <si>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</si>
  <si>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</si>
  <si>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</si>
  <si>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</si>
  <si>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</si>
  <si>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</si>
  <si>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</si>
  <si>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</si>
  <si>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</si>
  <si>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</si>
  <si>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</si>
  <si>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</si>
  <si>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</si>
  <si>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</si>
  <si>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</si>
  <si>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</si>
  <si>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</si>
  <si>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</si>
  <si>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Total Efectivos y Equivalentes</t>
  </si>
  <si>
    <t>Total de Aplicación de efectivo por Actividades de Inversión</t>
  </si>
  <si>
    <t>Bajo protesta de decir verdad declaramos que los Estados Financieros y sus notas, son razonablemente correctos y son responsabilidad del emisor.</t>
  </si>
  <si>
    <t>4. Total de Ingresos Contables</t>
  </si>
  <si>
    <t>4. Total de Gastos Contables</t>
  </si>
  <si>
    <t>Estado del bien</t>
  </si>
  <si>
    <t>Características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</si>
  <si>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</si>
  <si>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</si>
  <si>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</si>
  <si>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</si>
  <si>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</si>
  <si>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</si>
  <si>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</si>
  <si>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</si>
  <si>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</si>
  <si>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</si>
  <si>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</si>
  <si>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</si>
  <si>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</si>
  <si>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</si>
  <si>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</si>
  <si>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</si>
  <si>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</si>
  <si>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</si>
  <si>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</si>
  <si>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INGRESOS Y OTROS BENEFICIOS</t>
  </si>
  <si>
    <t>Explicación</t>
  </si>
  <si>
    <t>Buen estado</t>
  </si>
  <si>
    <t>Pasivo Laboral</t>
  </si>
  <si>
    <t>3.4</t>
  </si>
  <si>
    <t>Materiales y Suministros (consumos)</t>
  </si>
  <si>
    <t>3.5</t>
  </si>
  <si>
    <t>Inversiones a Largo Plazo</t>
  </si>
  <si>
    <t>Títulos y Valores a Largo Plazo</t>
  </si>
  <si>
    <t>Otros Derechos a Recibir Efectivo y Equivalentes a Corto Plazo</t>
  </si>
  <si>
    <t>Métodos Aplicados</t>
  </si>
  <si>
    <t>Pasivos Diferidos a Corto Plazo</t>
  </si>
  <si>
    <t>Ingresos Cobrados por Adelantado a Corto Plazo</t>
  </si>
  <si>
    <t>Intereses Cobrados por Adelantado a Corto Plazo</t>
  </si>
  <si>
    <t>ACT-01 INGRESOS Y OTROS BENEFICIOS</t>
  </si>
  <si>
    <t>EFE-02 ADQ. DE ACT. DE INVERSIÓN EFECTIVAMENTE PAGADAS</t>
  </si>
  <si>
    <t>Ministraciones</t>
  </si>
  <si>
    <t>Impacto a la informacion financiera</t>
  </si>
  <si>
    <t>EFE-01 EFECTIVO Y EQUIVALENTES</t>
  </si>
  <si>
    <t>Pasivo Laboral/Dem.-Juicios</t>
  </si>
  <si>
    <t>Pasivo Demandas-Juicios</t>
  </si>
  <si>
    <t>Tiempo indefinido</t>
  </si>
  <si>
    <t>Duración juicio</t>
  </si>
  <si>
    <t>Tiempo indef./Duración Juic.</t>
  </si>
  <si>
    <t>De acuerdo a las características de los materiales existentes en el almacén</t>
  </si>
  <si>
    <t>Es relevante por el volumén de materiales que se maneja</t>
  </si>
  <si>
    <t>Inmuebles</t>
  </si>
  <si>
    <t>Varias</t>
  </si>
  <si>
    <t>Muebles</t>
  </si>
  <si>
    <t>ESF-04 BIENES DISPONIBLES PARA SU TRANSFORMACIÓN ESTIMACIONES Y DETERIOROS (INVENTARIOS)</t>
  </si>
  <si>
    <t>Método de Depreciación</t>
  </si>
  <si>
    <t>Tasas Determinadas</t>
  </si>
  <si>
    <t>ESF-14 PASIVOS DIFERIDOS</t>
  </si>
  <si>
    <t>EFE-03 CONCILIACION DE FLUJOS DE EFECTIVO NETOS</t>
  </si>
  <si>
    <t>ACT-02 GASTOS Y OTRAS PERDIDAS</t>
  </si>
  <si>
    <t>Cambios en Estimaciones Contables</t>
  </si>
  <si>
    <t>Correspondiente 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</si>
</sst>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6" formatCode="_-[$€-2]* #,##0.00_-;\-[$€-2]* #,##0.00_-;_-[$€-2]* &quot;-&quot;??_-"/>
    <numFmt numFmtId="167" formatCode="General_)"/>
  </numFmts>
  <fonts count="4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5" fillId="0" borderId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9" applyNumberFormat="0" applyAlignment="0" applyProtection="0"/>
    <xf numFmtId="0" fontId="25" fillId="8" borderId="10" applyNumberFormat="0" applyAlignment="0" applyProtection="0"/>
    <xf numFmtId="0" fontId="26" fillId="8" borderId="9" applyNumberFormat="0" applyAlignment="0" applyProtection="0"/>
    <xf numFmtId="0" fontId="27" fillId="0" borderId="11" applyNumberFormat="0" applyFill="0" applyAlignment="0" applyProtection="0"/>
    <xf numFmtId="0" fontId="28" fillId="9" borderId="12" applyNumberFormat="0" applyAlignment="0" applyProtection="0"/>
    <xf numFmtId="0" fontId="29" fillId="0" borderId="0" applyNumberFormat="0" applyFill="0" applyBorder="0" applyAlignment="0" applyProtection="0"/>
    <xf numFmtId="0" fontId="4" fillId="10" borderId="13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2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1">
    <xf numFmtId="0" fontId="0" fillId="0" borderId="0" xfId="0"/>
    <xf numFmtId="0" fontId="10" fillId="0" borderId="0" xfId="8" applyFont="1" applyAlignment="1">
      <alignment vertical="center"/>
    </xf>
    <xf numFmtId="0" fontId="10" fillId="0" borderId="0" xfId="8" applyFont="1"/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9" fillId="0" borderId="3" xfId="10" applyFont="1" applyBorder="1" applyAlignment="1">
      <alignment vertical="center"/>
    </xf>
    <xf numFmtId="4" fontId="10" fillId="0" borderId="4" xfId="10" applyNumberFormat="1" applyFont="1" applyBorder="1" applyAlignment="1">
      <alignment horizontal="right" vertical="center"/>
    </xf>
    <xf numFmtId="0" fontId="5" fillId="0" borderId="0" xfId="10" applyFont="1" applyAlignment="1">
      <alignment horizontal="center" vertical="center"/>
    </xf>
    <xf numFmtId="0" fontId="5" fillId="0" borderId="3" xfId="10" applyFont="1" applyBorder="1"/>
    <xf numFmtId="4" fontId="5" fillId="0" borderId="4" xfId="10" applyNumberFormat="1" applyFont="1" applyBorder="1"/>
    <xf numFmtId="4" fontId="5" fillId="0" borderId="0" xfId="10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164" fontId="5" fillId="0" borderId="0" xfId="0" applyNumberFormat="1" applyFont="1"/>
    <xf numFmtId="9" fontId="10" fillId="0" borderId="0" xfId="8" applyNumberFormat="1" applyFont="1" applyAlignment="1">
      <alignment horizontal="center"/>
    </xf>
    <xf numFmtId="4" fontId="10" fillId="0" borderId="0" xfId="8" applyNumberFormat="1" applyFont="1" applyAlignment="1">
      <alignment horizontal="center"/>
    </xf>
    <xf numFmtId="0" fontId="9" fillId="0" borderId="0" xfId="8" applyFont="1"/>
    <xf numFmtId="0" fontId="2" fillId="0" borderId="0" xfId="13" applyFont="1"/>
    <xf numFmtId="0" fontId="2" fillId="0" borderId="0" xfId="13" applyFont="1" applyAlignment="1">
      <alignment horizontal="center"/>
    </xf>
    <xf numFmtId="4" fontId="6" fillId="0" borderId="0" xfId="10" applyNumberFormat="1" applyFont="1"/>
    <xf numFmtId="0" fontId="1" fillId="0" borderId="0" xfId="10" applyFont="1" applyAlignment="1" applyProtection="1">
      <alignment horizontal="center" vertical="center" wrapText="1"/>
      <protection locked="0"/>
    </xf>
    <xf numFmtId="4" fontId="2" fillId="0" borderId="0" xfId="10" applyNumberFormat="1" applyFont="1"/>
    <xf numFmtId="4" fontId="1" fillId="0" borderId="4" xfId="11" applyNumberFormat="1" applyFont="1" applyBorder="1" applyAlignment="1">
      <alignment horizontal="right"/>
    </xf>
    <xf numFmtId="4" fontId="8" fillId="0" borderId="0" xfId="10" applyNumberFormat="1" applyFont="1" applyAlignment="1">
      <alignment horizontal="right"/>
    </xf>
    <xf numFmtId="4" fontId="8" fillId="0" borderId="4" xfId="10" applyNumberFormat="1" applyFont="1" applyBorder="1" applyAlignment="1">
      <alignment horizontal="right"/>
    </xf>
    <xf numFmtId="4" fontId="10" fillId="0" borderId="0" xfId="10" applyNumberFormat="1" applyFont="1" applyAlignment="1">
      <alignment horizontal="right" vertical="center"/>
    </xf>
    <xf numFmtId="4" fontId="8" fillId="35" borderId="4" xfId="10" applyNumberFormat="1" applyFont="1" applyFill="1" applyBorder="1" applyAlignment="1">
      <alignment horizontal="right"/>
    </xf>
    <xf numFmtId="4" fontId="8" fillId="0" borderId="4" xfId="10" applyNumberFormat="1" applyFont="1" applyBorder="1"/>
    <xf numFmtId="4" fontId="8" fillId="0" borderId="0" xfId="10" applyNumberFormat="1" applyFont="1"/>
    <xf numFmtId="4" fontId="8" fillId="0" borderId="4" xfId="14" applyNumberFormat="1" applyFont="1" applyBorder="1" applyProtection="1">
      <protection locked="0"/>
    </xf>
    <xf numFmtId="0" fontId="1" fillId="0" borderId="0" xfId="10" applyFont="1" applyAlignment="1" applyProtection="1">
      <alignment vertical="center"/>
      <protection locked="0"/>
    </xf>
    <xf numFmtId="0" fontId="9" fillId="3" borderId="2" xfId="10" applyFont="1" applyFill="1" applyBorder="1" applyAlignment="1">
      <alignment vertical="center"/>
    </xf>
    <xf numFmtId="10" fontId="10" fillId="0" borderId="0" xfId="8" applyNumberFormat="1" applyFont="1"/>
    <xf numFmtId="4" fontId="9" fillId="0" borderId="0" xfId="9" applyNumberFormat="1" applyFont="1"/>
    <xf numFmtId="0" fontId="9" fillId="0" borderId="0" xfId="9" applyFont="1" applyAlignment="1">
      <alignment horizontal="left" indent="1"/>
    </xf>
    <xf numFmtId="0" fontId="1" fillId="0" borderId="0" xfId="9" applyFont="1"/>
    <xf numFmtId="0" fontId="14" fillId="0" borderId="0" xfId="9" applyFont="1"/>
    <xf numFmtId="0" fontId="13" fillId="0" borderId="0" xfId="9" applyFont="1"/>
    <xf numFmtId="0" fontId="1" fillId="0" borderId="0" xfId="13" applyFont="1"/>
    <xf numFmtId="0" fontId="37" fillId="0" borderId="2" xfId="59" applyFont="1" applyBorder="1" applyAlignment="1">
      <alignment vertical="center"/>
    </xf>
    <xf numFmtId="0" fontId="37" fillId="0" borderId="3" xfId="59" applyFont="1" applyBorder="1" applyAlignment="1">
      <alignment vertical="center"/>
    </xf>
    <xf numFmtId="0" fontId="37" fillId="0" borderId="3" xfId="10" applyFont="1" applyBorder="1" applyAlignment="1">
      <alignment vertical="center"/>
    </xf>
    <xf numFmtId="49" fontId="38" fillId="0" borderId="2" xfId="59" applyNumberFormat="1" applyFont="1" applyBorder="1" applyAlignment="1">
      <alignment horizontal="center" vertical="center"/>
    </xf>
    <xf numFmtId="0" fontId="38" fillId="0" borderId="3" xfId="59" applyFont="1" applyBorder="1" applyAlignment="1">
      <alignment horizontal="left" vertical="center" indent="1"/>
    </xf>
    <xf numFmtId="0" fontId="39" fillId="0" borderId="3" xfId="10" applyFont="1" applyBorder="1" applyAlignment="1">
      <alignment horizontal="left" vertical="center" wrapText="1" indent="1"/>
    </xf>
    <xf numFmtId="49" fontId="38" fillId="0" borderId="2" xfId="59" applyNumberFormat="1" applyFont="1" applyBorder="1" applyAlignment="1">
      <alignment horizontal="center"/>
    </xf>
    <xf numFmtId="0" fontId="39" fillId="0" borderId="3" xfId="10" applyFont="1" applyBorder="1" applyAlignment="1">
      <alignment horizontal="left" vertical="center" indent="1"/>
    </xf>
    <xf numFmtId="0" fontId="15" fillId="0" borderId="3" xfId="10" applyFont="1" applyBorder="1"/>
    <xf numFmtId="0" fontId="39" fillId="0" borderId="3" xfId="10" applyFont="1" applyBorder="1" applyAlignment="1">
      <alignment vertical="center"/>
    </xf>
    <xf numFmtId="0" fontId="37" fillId="0" borderId="2" xfId="10" applyFont="1" applyBorder="1" applyAlignment="1">
      <alignment vertical="center"/>
    </xf>
    <xf numFmtId="0" fontId="37" fillId="3" borderId="2" xfId="10" applyFont="1" applyFill="1" applyBorder="1" applyAlignment="1">
      <alignment vertical="center"/>
    </xf>
    <xf numFmtId="0" fontId="37" fillId="3" borderId="3" xfId="10" applyFont="1" applyFill="1" applyBorder="1" applyAlignment="1">
      <alignment vertical="center"/>
    </xf>
    <xf numFmtId="3" fontId="39" fillId="0" borderId="5" xfId="10" applyNumberFormat="1" applyFont="1" applyBorder="1" applyAlignment="1">
      <alignment horizontal="right" vertical="center"/>
    </xf>
    <xf numFmtId="0" fontId="9" fillId="0" borderId="0" xfId="9" applyFont="1" applyAlignment="1">
      <alignment horizontal="left"/>
    </xf>
    <xf numFmtId="0" fontId="10" fillId="0" borderId="0" xfId="9" applyFont="1" applyAlignment="1">
      <alignment horizontal="left"/>
    </xf>
    <xf numFmtId="0" fontId="2" fillId="0" borderId="0" xfId="9" applyFont="1"/>
    <xf numFmtId="0" fontId="37" fillId="2" borderId="2" xfId="10" applyFont="1" applyFill="1" applyBorder="1" applyAlignment="1">
      <alignment vertical="center"/>
    </xf>
    <xf numFmtId="0" fontId="37" fillId="2" borderId="3" xfId="10" applyFont="1" applyFill="1" applyBorder="1" applyAlignment="1">
      <alignment vertical="center"/>
    </xf>
    <xf numFmtId="0" fontId="15" fillId="0" borderId="0" xfId="10" applyFont="1"/>
    <xf numFmtId="0" fontId="38" fillId="0" borderId="2" xfId="59" applyFont="1" applyBorder="1" applyAlignment="1">
      <alignment horizontal="center" vertical="center"/>
    </xf>
    <xf numFmtId="0" fontId="15" fillId="0" borderId="2" xfId="59" applyFont="1" applyBorder="1" applyAlignment="1">
      <alignment horizontal="center"/>
    </xf>
    <xf numFmtId="0" fontId="39" fillId="0" borderId="2" xfId="59" applyFont="1" applyBorder="1" applyAlignment="1">
      <alignment horizontal="center" vertical="center"/>
    </xf>
    <xf numFmtId="0" fontId="39" fillId="0" borderId="3" xfId="59" applyFont="1" applyBorder="1" applyAlignment="1">
      <alignment horizontal="left" vertical="center" indent="1"/>
    </xf>
    <xf numFmtId="0" fontId="39" fillId="0" borderId="3" xfId="10" applyFont="1" applyBorder="1" applyAlignment="1">
      <alignment horizontal="left" vertical="center" wrapText="1"/>
    </xf>
    <xf numFmtId="0" fontId="37" fillId="0" borderId="3" xfId="10" applyFont="1" applyBorder="1" applyAlignment="1">
      <alignment vertical="center" wrapText="1"/>
    </xf>
    <xf numFmtId="0" fontId="38" fillId="0" borderId="2" xfId="59" applyFont="1" applyBorder="1" applyAlignment="1">
      <alignment horizontal="center"/>
    </xf>
    <xf numFmtId="0" fontId="39" fillId="0" borderId="5" xfId="10" applyFont="1" applyBorder="1" applyAlignment="1">
      <alignment horizontal="left" vertical="center"/>
    </xf>
    <xf numFmtId="4" fontId="39" fillId="0" borderId="5" xfId="10" applyNumberFormat="1" applyFont="1" applyBorder="1" applyAlignment="1">
      <alignment horizontal="right" vertical="center" indent="1"/>
    </xf>
    <xf numFmtId="0" fontId="13" fillId="0" borderId="0" xfId="8" applyFont="1"/>
    <xf numFmtId="0" fontId="14" fillId="0" borderId="0" xfId="8" applyFont="1" applyAlignment="1">
      <alignment horizontal="center"/>
    </xf>
    <xf numFmtId="0" fontId="13" fillId="36" borderId="0" xfId="8" applyFont="1" applyFill="1"/>
    <xf numFmtId="0" fontId="1" fillId="36" borderId="0" xfId="8" applyFont="1" applyFill="1"/>
    <xf numFmtId="0" fontId="1" fillId="36" borderId="0" xfId="8" applyFont="1" applyFill="1" applyAlignment="1">
      <alignment horizontal="center"/>
    </xf>
    <xf numFmtId="0" fontId="9" fillId="36" borderId="0" xfId="8" applyFont="1" applyFill="1" applyAlignment="1">
      <alignment horizontal="right" vertical="center"/>
    </xf>
    <xf numFmtId="0" fontId="1" fillId="36" borderId="0" xfId="8" applyFont="1" applyFill="1" applyAlignment="1">
      <alignment horizontal="left" vertical="center"/>
    </xf>
    <xf numFmtId="0" fontId="1" fillId="36" borderId="0" xfId="8" applyFont="1" applyFill="1" applyAlignment="1">
      <alignment horizontal="center" vertical="center"/>
    </xf>
    <xf numFmtId="0" fontId="1" fillId="36" borderId="0" xfId="8" applyFont="1" applyFill="1" applyAlignment="1">
      <alignment horizontal="right" vertical="center"/>
    </xf>
    <xf numFmtId="0" fontId="1" fillId="36" borderId="0" xfId="13" applyFont="1" applyFill="1"/>
    <xf numFmtId="0" fontId="9" fillId="36" borderId="0" xfId="9" applyFont="1" applyFill="1" applyAlignment="1">
      <alignment horizontal="right" vertical="center"/>
    </xf>
    <xf numFmtId="0" fontId="1" fillId="36" borderId="0" xfId="9" applyFont="1" applyFill="1" applyAlignment="1">
      <alignment horizontal="left" vertical="center"/>
    </xf>
    <xf numFmtId="0" fontId="13" fillId="36" borderId="0" xfId="9" applyFont="1" applyFill="1"/>
    <xf numFmtId="0" fontId="1" fillId="36" borderId="0" xfId="9" applyFont="1" applyFill="1"/>
    <xf numFmtId="0" fontId="1" fillId="36" borderId="0" xfId="9" applyFont="1" applyFill="1" applyAlignment="1">
      <alignment horizontal="center"/>
    </xf>
    <xf numFmtId="0" fontId="1" fillId="36" borderId="0" xfId="9" applyFont="1" applyFill="1" applyAlignment="1">
      <alignment horizontal="center" vertical="center"/>
    </xf>
    <xf numFmtId="4" fontId="37" fillId="0" borderId="3" xfId="59" applyNumberFormat="1" applyFont="1" applyBorder="1" applyAlignment="1">
      <alignment horizontal="right" vertical="center"/>
    </xf>
    <xf numFmtId="4" fontId="11" fillId="0" borderId="1" xfId="59" applyNumberFormat="1" applyFont="1" applyBorder="1" applyAlignment="1">
      <alignment horizontal="right" vertical="center" wrapText="1" indent="1"/>
    </xf>
    <xf numFmtId="4" fontId="38" fillId="0" borderId="3" xfId="59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1" fillId="0" borderId="0" xfId="8" applyFont="1"/>
    <xf numFmtId="0" fontId="10" fillId="0" borderId="0" xfId="0" applyFont="1"/>
    <xf numFmtId="0" fontId="10" fillId="0" borderId="0" xfId="8" applyFont="1" applyAlignment="1">
      <alignment horizontal="center"/>
    </xf>
    <xf numFmtId="0" fontId="2" fillId="0" borderId="0" xfId="13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8" applyFont="1" applyFill="1"/>
    <xf numFmtId="0" fontId="1" fillId="0" borderId="0" xfId="8" applyFont="1" applyFill="1" applyAlignment="1">
      <alignment horizontal="center"/>
    </xf>
    <xf numFmtId="0" fontId="10" fillId="0" borderId="0" xfId="8" applyFont="1" applyFill="1"/>
    <xf numFmtId="0" fontId="10" fillId="0" borderId="0" xfId="8" applyFont="1" applyFill="1" applyAlignment="1">
      <alignment horizontal="center"/>
    </xf>
    <xf numFmtId="0" fontId="1" fillId="0" borderId="0" xfId="13" applyFont="1" applyFill="1"/>
    <xf numFmtId="0" fontId="1" fillId="0" borderId="0" xfId="13" applyFont="1" applyFill="1" applyAlignment="1">
      <alignment horizontal="center"/>
    </xf>
    <xf numFmtId="0" fontId="5" fillId="0" borderId="0" xfId="0" applyFont="1" applyAlignment="1"/>
    <xf numFmtId="10" fontId="10" fillId="0" borderId="0" xfId="8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quotePrefix="1" applyFont="1" applyAlignment="1">
      <alignment horizontal="left"/>
    </xf>
    <xf numFmtId="4" fontId="11" fillId="3" borderId="1" xfId="59" applyNumberFormat="1" applyFont="1" applyFill="1" applyBorder="1" applyAlignment="1">
      <alignment horizontal="right" vertical="center" wrapText="1" indent="1"/>
    </xf>
    <xf numFmtId="0" fontId="10" fillId="0" borderId="0" xfId="8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9" fillId="0" borderId="0" xfId="8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4" fontId="40" fillId="0" borderId="0" xfId="0" applyNumberFormat="1" applyFont="1"/>
    <xf numFmtId="0" fontId="41" fillId="0" borderId="0" xfId="0" applyFont="1" applyAlignment="1">
      <alignment horizontal="center"/>
    </xf>
    <xf numFmtId="0" fontId="42" fillId="0" borderId="0" xfId="0" applyFont="1"/>
    <xf numFmtId="4" fontId="41" fillId="0" borderId="0" xfId="0" applyNumberFormat="1" applyFont="1"/>
    <xf numFmtId="0" fontId="43" fillId="0" borderId="0" xfId="0" applyFont="1"/>
    <xf numFmtId="4" fontId="9" fillId="0" borderId="0" xfId="9" applyNumberFormat="1" applyFont="1" applyFill="1"/>
    <xf numFmtId="4" fontId="10" fillId="0" borderId="0" xfId="9" applyNumberFormat="1" applyFont="1" applyFill="1"/>
    <xf numFmtId="4" fontId="5" fillId="0" borderId="0" xfId="0" applyNumberFormat="1" applyFont="1" applyBorder="1" applyAlignment="1" applyProtection="1">
      <alignment horizontal="right" vertical="top"/>
      <protection locked="0"/>
    </xf>
    <xf numFmtId="10" fontId="10" fillId="0" borderId="0" xfId="8" applyNumberFormat="1" applyFont="1" applyAlignment="1">
      <alignment horizontal="center" vertical="top"/>
    </xf>
    <xf numFmtId="0" fontId="10" fillId="0" borderId="0" xfId="8" applyFont="1" applyAlignment="1">
      <alignment vertical="top"/>
    </xf>
    <xf numFmtId="0" fontId="35" fillId="3" borderId="0" xfId="10" applyFont="1" applyFill="1" applyAlignment="1">
      <alignment horizontal="center"/>
    </xf>
    <xf numFmtId="1" fontId="37" fillId="3" borderId="1" xfId="59" applyNumberFormat="1" applyFont="1" applyFill="1" applyBorder="1" applyAlignment="1">
      <alignment horizontal="center" vertical="center" wrapText="1"/>
    </xf>
    <xf numFmtId="0" fontId="37" fillId="0" borderId="3" xfId="10" applyFont="1" applyFill="1" applyBorder="1" applyAlignment="1">
      <alignment horizontal="center" vertical="center"/>
    </xf>
    <xf numFmtId="1" fontId="37" fillId="0" borderId="3" xfId="59" applyNumberFormat="1" applyFont="1" applyFill="1" applyBorder="1" applyAlignment="1">
      <alignment horizontal="center" vertical="center" wrapText="1"/>
    </xf>
    <xf numFmtId="0" fontId="1" fillId="0" borderId="0" xfId="10" applyFont="1" applyFill="1" applyBorder="1" applyAlignment="1" applyProtection="1">
      <alignment horizontal="center" vertical="center" wrapText="1"/>
      <protection locked="0"/>
    </xf>
    <xf numFmtId="0" fontId="5" fillId="0" borderId="0" xfId="10" applyFont="1" applyFill="1" applyBorder="1"/>
    <xf numFmtId="0" fontId="37" fillId="3" borderId="1" xfId="10" applyFont="1" applyFill="1" applyBorder="1" applyAlignment="1">
      <alignment horizontal="center" vertical="center"/>
    </xf>
    <xf numFmtId="0" fontId="1" fillId="0" borderId="0" xfId="10" applyFont="1" applyFill="1" applyAlignment="1" applyProtection="1">
      <alignment vertical="center"/>
      <protection locked="0"/>
    </xf>
    <xf numFmtId="0" fontId="5" fillId="0" borderId="0" xfId="10" applyFont="1" applyFill="1"/>
    <xf numFmtId="10" fontId="5" fillId="0" borderId="0" xfId="0" applyNumberFormat="1" applyFont="1" applyAlignment="1">
      <alignment horizontal="center"/>
    </xf>
    <xf numFmtId="0" fontId="10" fillId="0" borderId="0" xfId="8" applyFont="1" applyAlignment="1">
      <alignment horizontal="center"/>
    </xf>
    <xf numFmtId="0" fontId="1" fillId="36" borderId="0" xfId="8" applyFont="1" applyFill="1" applyAlignment="1">
      <alignment horizontal="center" wrapText="1"/>
    </xf>
    <xf numFmtId="4" fontId="37" fillId="37" borderId="1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2" fillId="0" borderId="0" xfId="124" applyFont="1" applyAlignment="1">
      <alignment horizontal="center"/>
    </xf>
    <xf numFmtId="0" fontId="9" fillId="0" borderId="0" xfId="8" applyFont="1" applyAlignment="1">
      <alignment horizontal="center" wrapText="1"/>
    </xf>
    <xf numFmtId="0" fontId="1" fillId="0" borderId="0" xfId="9" applyFont="1" applyFill="1" applyAlignment="1">
      <alignment horizontal="center" vertical="center"/>
    </xf>
    <xf numFmtId="0" fontId="1" fillId="0" borderId="0" xfId="9" applyFont="1" applyFill="1"/>
    <xf numFmtId="0" fontId="10" fillId="0" borderId="0" xfId="9" applyFont="1" applyFill="1"/>
    <xf numFmtId="4" fontId="9" fillId="0" borderId="0" xfId="141" applyNumberFormat="1" applyFont="1"/>
    <xf numFmtId="4" fontId="10" fillId="0" borderId="0" xfId="141" applyNumberFormat="1" applyFont="1"/>
    <xf numFmtId="4" fontId="10" fillId="0" borderId="0" xfId="0" applyNumberFormat="1" applyFont="1"/>
    <xf numFmtId="4" fontId="37" fillId="0" borderId="1" xfId="59" applyNumberFormat="1" applyFont="1" applyBorder="1" applyAlignment="1">
      <alignment horizontal="right" vertical="center" wrapText="1" indent="1"/>
    </xf>
    <xf numFmtId="4" fontId="38" fillId="0" borderId="1" xfId="59" applyNumberFormat="1" applyFont="1" applyBorder="1" applyAlignment="1">
      <alignment horizontal="right" vertical="center" wrapText="1" indent="1"/>
    </xf>
    <xf numFmtId="4" fontId="10" fillId="0" borderId="0" xfId="0" applyNumberFormat="1" applyFont="1"/>
    <xf numFmtId="0" fontId="44" fillId="0" borderId="0" xfId="0" applyFont="1" applyAlignment="1">
      <alignment horizontal="center"/>
    </xf>
    <xf numFmtId="0" fontId="44" fillId="0" borderId="0" xfId="0" applyFont="1"/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1" fillId="36" borderId="0" xfId="8" applyFont="1" applyFill="1" applyAlignment="1">
      <alignment horizontal="left" vertical="center"/>
    </xf>
    <xf numFmtId="4" fontId="10" fillId="0" borderId="0" xfId="0" applyNumberFormat="1" applyFont="1"/>
    <xf numFmtId="4" fontId="37" fillId="37" borderId="16" xfId="95" applyNumberFormat="1" applyFont="1" applyFill="1" applyBorder="1" applyAlignment="1">
      <alignment horizontal="right" vertical="center" wrapText="1"/>
    </xf>
    <xf numFmtId="4" fontId="37" fillId="0" borderId="16" xfId="0" applyNumberFormat="1" applyFont="1" applyBorder="1" applyAlignment="1">
      <alignment horizontal="right" vertical="center" wrapText="1"/>
    </xf>
    <xf numFmtId="4" fontId="39" fillId="0" borderId="16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4" fontId="10" fillId="0" borderId="0" xfId="0" applyNumberFormat="1" applyFont="1"/>
    <xf numFmtId="0" fontId="10" fillId="0" borderId="0" xfId="9" applyFont="1" applyAlignment="1">
      <alignment horizontal="center"/>
    </xf>
    <xf numFmtId="4" fontId="10" fillId="0" borderId="0" xfId="0" applyNumberFormat="1" applyFont="1"/>
    <xf numFmtId="4" fontId="10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9" fillId="0" borderId="0" xfId="0" applyNumberFormat="1" applyFont="1"/>
    <xf numFmtId="0" fontId="9" fillId="0" borderId="15" xfId="0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right" vertical="center"/>
    </xf>
    <xf numFmtId="4" fontId="38" fillId="0" borderId="1" xfId="59" applyNumberFormat="1" applyFont="1" applyBorder="1" applyAlignment="1">
      <alignment horizontal="right" vertical="center" wrapText="1" indent="1"/>
    </xf>
    <xf numFmtId="4" fontId="11" fillId="3" borderId="1" xfId="59" applyNumberFormat="1" applyFont="1" applyFill="1" applyBorder="1" applyAlignment="1">
      <alignment horizontal="right" vertical="center" wrapText="1" indent="1"/>
    </xf>
    <xf numFmtId="4" fontId="6" fillId="0" borderId="0" xfId="10" applyNumberFormat="1" applyFont="1"/>
    <xf numFmtId="4" fontId="2" fillId="0" borderId="0" xfId="10" applyNumberFormat="1" applyFont="1"/>
    <xf numFmtId="4" fontId="6" fillId="0" borderId="0" xfId="8" applyNumberFormat="1" applyFont="1"/>
    <xf numFmtId="0" fontId="10" fillId="0" borderId="0" xfId="8" applyFont="1" applyAlignment="1"/>
    <xf numFmtId="4" fontId="5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10" fontId="9" fillId="0" borderId="0" xfId="8" applyNumberFormat="1" applyFont="1" applyAlignment="1">
      <alignment horizontal="center" vertical="top"/>
    </xf>
    <xf numFmtId="0" fontId="9" fillId="0" borderId="0" xfId="8" applyFont="1" applyAlignment="1">
      <alignment horizontal="center" vertical="top" wrapText="1"/>
    </xf>
    <xf numFmtId="4" fontId="10" fillId="38" borderId="0" xfId="0" applyNumberFormat="1" applyFont="1" applyFill="1"/>
    <xf numFmtId="0" fontId="1" fillId="36" borderId="0" xfId="8" applyFont="1" applyFill="1" applyAlignment="1">
      <alignment horizontal="center" wrapText="1"/>
    </xf>
    <xf numFmtId="0" fontId="1" fillId="36" borderId="0" xfId="8" applyFont="1" applyFill="1" applyAlignment="1">
      <alignment horizontal="center" vertical="center"/>
    </xf>
    <xf numFmtId="0" fontId="1" fillId="36" borderId="0" xfId="8" applyFont="1" applyFill="1" applyAlignment="1">
      <alignment vertical="center"/>
    </xf>
    <xf numFmtId="0" fontId="10" fillId="0" borderId="0" xfId="8" applyFont="1" applyAlignment="1">
      <alignment horizontal="center"/>
    </xf>
    <xf numFmtId="0" fontId="10" fillId="0" borderId="0" xfId="8" applyFont="1" applyAlignment="1">
      <alignment horizontal="center" vertical="top" wrapText="1"/>
    </xf>
    <xf numFmtId="0" fontId="1" fillId="36" borderId="0" xfId="8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36" borderId="0" xfId="9" applyFont="1" applyFill="1" applyAlignment="1">
      <alignment horizontal="center"/>
    </xf>
    <xf numFmtId="0" fontId="9" fillId="36" borderId="0" xfId="9" applyFont="1" applyFill="1" applyAlignment="1">
      <alignment horizontal="center" vertical="center"/>
    </xf>
    <xf numFmtId="0" fontId="35" fillId="3" borderId="0" xfId="10" applyFont="1" applyFill="1" applyAlignment="1">
      <alignment horizontal="center"/>
    </xf>
    <xf numFmtId="0" fontId="10" fillId="0" borderId="5" xfId="8" applyFont="1" applyBorder="1" applyAlignment="1">
      <alignment horizontal="center"/>
    </xf>
    <xf numFmtId="0" fontId="37" fillId="3" borderId="2" xfId="10" applyFont="1" applyFill="1" applyBorder="1" applyAlignment="1">
      <alignment horizontal="center" vertical="center"/>
    </xf>
    <xf numFmtId="0" fontId="37" fillId="3" borderId="3" xfId="10" applyFont="1" applyFill="1" applyBorder="1" applyAlignment="1">
      <alignment horizontal="center" vertical="center"/>
    </xf>
    <xf numFmtId="0" fontId="37" fillId="3" borderId="17" xfId="10" applyFont="1" applyFill="1" applyBorder="1" applyAlignment="1">
      <alignment horizontal="center" vertical="center"/>
    </xf>
    <xf numFmtId="0" fontId="11" fillId="3" borderId="0" xfId="10" applyFont="1" applyFill="1" applyAlignment="1" applyProtection="1">
      <alignment horizontal="center" vertical="center"/>
      <protection locked="0"/>
    </xf>
  </cellXfs>
  <cellStyles count="230">
    <cellStyle name="=C:\WINNT\SYSTEM32\COMMAND.COM" xfId="102"/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1" xfId="15" builtinId="16" customBuiltin="1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Euro" xfId="61"/>
    <cellStyle name="Hipervínculo 2" xfId="135"/>
    <cellStyle name="Incorrecto" xfId="20" builtinId="27" customBuiltin="1"/>
    <cellStyle name="Millares 2" xfId="1"/>
    <cellStyle name="Millares 2 10" xfId="134"/>
    <cellStyle name="Millares 2 10 2" xfId="181"/>
    <cellStyle name="Millares 2 10 3" xfId="225"/>
    <cellStyle name="Millares 2 11" xfId="142"/>
    <cellStyle name="Millares 2 12" xfId="186"/>
    <cellStyle name="Millares 2 2" xfId="63"/>
    <cellStyle name="Millares 2 2 2" xfId="109"/>
    <cellStyle name="Millares 2 2 2 2" xfId="127"/>
    <cellStyle name="Millares 2 2 2 2 2" xfId="174"/>
    <cellStyle name="Millares 2 2 2 2 3" xfId="218"/>
    <cellStyle name="Millares 2 2 2 3" xfId="132"/>
    <cellStyle name="Millares 2 2 2 3 2" xfId="179"/>
    <cellStyle name="Millares 2 2 2 3 3" xfId="223"/>
    <cellStyle name="Millares 2 2 2 4" xfId="138"/>
    <cellStyle name="Millares 2 2 2 4 2" xfId="184"/>
    <cellStyle name="Millares 2 2 2 4 3" xfId="228"/>
    <cellStyle name="Millares 2 2 2 5" xfId="160"/>
    <cellStyle name="Millares 2 2 2 6" xfId="204"/>
    <cellStyle name="Millares 2 2 3" xfId="104"/>
    <cellStyle name="Millares 2 2 3 2" xfId="155"/>
    <cellStyle name="Millares 2 2 3 3" xfId="199"/>
    <cellStyle name="Millares 2 2 4" xfId="120"/>
    <cellStyle name="Millares 2 2 4 2" xfId="169"/>
    <cellStyle name="Millares 2 2 4 3" xfId="213"/>
    <cellStyle name="Millares 2 2 5" xfId="125"/>
    <cellStyle name="Millares 2 2 5 2" xfId="172"/>
    <cellStyle name="Millares 2 2 5 3" xfId="216"/>
    <cellStyle name="Millares 2 2 6" xfId="130"/>
    <cellStyle name="Millares 2 2 6 2" xfId="177"/>
    <cellStyle name="Millares 2 2 6 3" xfId="221"/>
    <cellStyle name="Millares 2 2 7" xfId="136"/>
    <cellStyle name="Millares 2 2 7 2" xfId="182"/>
    <cellStyle name="Millares 2 2 7 3" xfId="226"/>
    <cellStyle name="Millares 2 2 8" xfId="147"/>
    <cellStyle name="Millares 2 2 9" xfId="191"/>
    <cellStyle name="Millares 2 3" xfId="64"/>
    <cellStyle name="Millares 2 3 2" xfId="110"/>
    <cellStyle name="Millares 2 3 2 2" xfId="161"/>
    <cellStyle name="Millares 2 3 2 3" xfId="205"/>
    <cellStyle name="Millares 2 3 3" xfId="105"/>
    <cellStyle name="Millares 2 3 3 2" xfId="156"/>
    <cellStyle name="Millares 2 3 3 3" xfId="200"/>
    <cellStyle name="Millares 2 3 4" xfId="118"/>
    <cellStyle name="Millares 2 3 4 2" xfId="167"/>
    <cellStyle name="Millares 2 3 4 3" xfId="211"/>
    <cellStyle name="Millares 2 3 5" xfId="126"/>
    <cellStyle name="Millares 2 3 5 2" xfId="173"/>
    <cellStyle name="Millares 2 3 5 3" xfId="217"/>
    <cellStyle name="Millares 2 3 6" xfId="131"/>
    <cellStyle name="Millares 2 3 6 2" xfId="178"/>
    <cellStyle name="Millares 2 3 6 3" xfId="222"/>
    <cellStyle name="Millares 2 3 7" xfId="137"/>
    <cellStyle name="Millares 2 3 7 2" xfId="183"/>
    <cellStyle name="Millares 2 3 7 3" xfId="227"/>
    <cellStyle name="Millares 2 3 8" xfId="148"/>
    <cellStyle name="Millares 2 3 9" xfId="192"/>
    <cellStyle name="Millares 2 4" xfId="98"/>
    <cellStyle name="Millares 2 4 2" xfId="108"/>
    <cellStyle name="Millares 2 4 2 2" xfId="121"/>
    <cellStyle name="Millares 2 4 2 2 2" xfId="170"/>
    <cellStyle name="Millares 2 4 2 2 3" xfId="214"/>
    <cellStyle name="Millares 2 4 2 3" xfId="159"/>
    <cellStyle name="Millares 2 4 2 4" xfId="203"/>
    <cellStyle name="Millares 2 4 3" xfId="119"/>
    <cellStyle name="Millares 2 4 3 2" xfId="168"/>
    <cellStyle name="Millares 2 4 3 3" xfId="212"/>
    <cellStyle name="Millares 2 4 4" xfId="128"/>
    <cellStyle name="Millares 2 4 4 2" xfId="175"/>
    <cellStyle name="Millares 2 4 4 3" xfId="219"/>
    <cellStyle name="Millares 2 4 5" xfId="133"/>
    <cellStyle name="Millares 2 4 5 2" xfId="180"/>
    <cellStyle name="Millares 2 4 5 3" xfId="224"/>
    <cellStyle name="Millares 2 4 6" xfId="140"/>
    <cellStyle name="Millares 2 4 6 2" xfId="185"/>
    <cellStyle name="Millares 2 4 6 3" xfId="229"/>
    <cellStyle name="Millares 2 4 7" xfId="153"/>
    <cellStyle name="Millares 2 4 8" xfId="197"/>
    <cellStyle name="Millares 2 5" xfId="103"/>
    <cellStyle name="Millares 2 5 2" xfId="117"/>
    <cellStyle name="Millares 2 5 2 2" xfId="166"/>
    <cellStyle name="Millares 2 5 2 3" xfId="210"/>
    <cellStyle name="Millares 2 5 3" xfId="154"/>
    <cellStyle name="Millares 2 5 4" xfId="198"/>
    <cellStyle name="Millares 2 6" xfId="116"/>
    <cellStyle name="Millares 2 6 2" xfId="165"/>
    <cellStyle name="Millares 2 6 3" xfId="209"/>
    <cellStyle name="Millares 2 7" xfId="62"/>
    <cellStyle name="Millares 2 7 2" xfId="146"/>
    <cellStyle name="Millares 2 7 3" xfId="190"/>
    <cellStyle name="Millares 2 8" xfId="123"/>
    <cellStyle name="Millares 2 8 2" xfId="171"/>
    <cellStyle name="Millares 2 8 3" xfId="215"/>
    <cellStyle name="Millares 2 9" xfId="129"/>
    <cellStyle name="Millares 2 9 2" xfId="176"/>
    <cellStyle name="Millares 2 9 3" xfId="220"/>
    <cellStyle name="Millares 3" xfId="57"/>
    <cellStyle name="Millares 3 2" xfId="111"/>
    <cellStyle name="Millares 3 2 2" xfId="162"/>
    <cellStyle name="Millares 3 2 3" xfId="206"/>
    <cellStyle name="Millares 3 3" xfId="106"/>
    <cellStyle name="Millares 3 3 2" xfId="157"/>
    <cellStyle name="Millares 3 3 3" xfId="201"/>
    <cellStyle name="Millares 3 4" xfId="65"/>
    <cellStyle name="Millares 3 4 2" xfId="149"/>
    <cellStyle name="Millares 3 4 3" xfId="193"/>
    <cellStyle name="Millares 3 5" xfId="143"/>
    <cellStyle name="Millares 3 6" xfId="187"/>
    <cellStyle name="Millares 4" xfId="58"/>
    <cellStyle name="Millares 4 2" xfId="115"/>
    <cellStyle name="Millares 4 2 2" xfId="164"/>
    <cellStyle name="Millares 4 2 3" xfId="208"/>
    <cellStyle name="Millares 4 3" xfId="97"/>
    <cellStyle name="Millares 4 3 2" xfId="152"/>
    <cellStyle name="Millares 4 3 3" xfId="196"/>
    <cellStyle name="Millares 4 4" xfId="144"/>
    <cellStyle name="Millares 4 5" xfId="188"/>
    <cellStyle name="Millares 5" xfId="89"/>
    <cellStyle name="Millares 5 2" xfId="151"/>
    <cellStyle name="Millares 5 3" xfId="195"/>
    <cellStyle name="Millares 6" xfId="60"/>
    <cellStyle name="Millares 6 2" xfId="145"/>
    <cellStyle name="Millares 6 3" xfId="189"/>
    <cellStyle name="Moneda 2" xfId="66"/>
    <cellStyle name="Moneda 2 2" xfId="112"/>
    <cellStyle name="Moneda 2 2 2" xfId="163"/>
    <cellStyle name="Moneda 2 2 3" xfId="207"/>
    <cellStyle name="Moneda 2 3" xfId="107"/>
    <cellStyle name="Moneda 2 3 2" xfId="158"/>
    <cellStyle name="Moneda 2 3 3" xfId="202"/>
    <cellStyle name="Moneda 2 4" xfId="150"/>
    <cellStyle name="Moneda 2 5" xfId="194"/>
    <cellStyle name="Neutral" xfId="21" builtinId="28" customBuiltin="1"/>
    <cellStyle name="Normal" xfId="0" builtinId="0"/>
    <cellStyle name="Normal 10" xfId="67"/>
    <cellStyle name="Normal 10 2" xfId="68"/>
    <cellStyle name="Normal 10 3" xfId="69"/>
    <cellStyle name="Normal 11" xfId="70"/>
    <cellStyle name="Normal 11 2" xfId="71"/>
    <cellStyle name="Normal 11 3" xfId="72"/>
    <cellStyle name="Normal 12" xfId="87"/>
    <cellStyle name="Normal 12 2" xfId="88"/>
    <cellStyle name="Normal 13" xfId="90"/>
    <cellStyle name="Normal 13 2" xfId="91"/>
    <cellStyle name="Normal 14" xfId="92"/>
    <cellStyle name="Normal 15" xfId="93"/>
    <cellStyle name="Normal 16" xfId="94"/>
    <cellStyle name="Normal 17" xfId="95"/>
    <cellStyle name="Normal 18" xfId="96"/>
    <cellStyle name="Normal 19" xfId="99"/>
    <cellStyle name="Normal 2" xfId="2"/>
    <cellStyle name="Normal 2 2" xfId="3"/>
    <cellStyle name="Normal 2 3" xfId="9"/>
    <cellStyle name="Normal 2 3 2" xfId="11"/>
    <cellStyle name="Normal 2 3 2 3" xfId="141"/>
    <cellStyle name="Normal 2 4" xfId="14"/>
    <cellStyle name="Normal 2 4 2" xfId="73"/>
    <cellStyle name="Normal 20" xfId="100"/>
    <cellStyle name="Normal 21" xfId="101"/>
    <cellStyle name="Normal 22" xfId="122"/>
    <cellStyle name="Normal 3" xfId="8"/>
    <cellStyle name="Normal 3 2" xfId="10"/>
    <cellStyle name="Normal 3 2 2" xfId="59"/>
    <cellStyle name="Normal 3 2 3" xfId="75"/>
    <cellStyle name="Normal 3 3" xfId="13"/>
    <cellStyle name="Normal 3 3 2" xfId="74"/>
    <cellStyle name="Normal 3 3 3" xfId="124"/>
    <cellStyle name="Normal 3 4" xfId="56"/>
    <cellStyle name="Normal 4" xfId="4"/>
    <cellStyle name="Normal 4 2" xfId="76"/>
    <cellStyle name="Normal 4 3" xfId="77"/>
    <cellStyle name="Normal 5" xfId="5"/>
    <cellStyle name="Normal 5 2" xfId="78"/>
    <cellStyle name="Normal 5 3" xfId="79"/>
    <cellStyle name="Normal 56" xfId="6"/>
    <cellStyle name="Normal 6" xfId="80"/>
    <cellStyle name="Normal 6 2" xfId="81"/>
    <cellStyle name="Normal 6 2 2" xfId="114"/>
    <cellStyle name="Normal 6 3" xfId="113"/>
    <cellStyle name="Normal 7" xfId="82"/>
    <cellStyle name="Normal 8" xfId="12"/>
    <cellStyle name="Normal 8 2" xfId="83"/>
    <cellStyle name="Normal 9" xfId="84"/>
    <cellStyle name="Normal 9 2" xfId="85"/>
    <cellStyle name="Notas" xfId="28" builtinId="10" customBuiltin="1"/>
    <cellStyle name="Porcentaje 2" xfId="7"/>
    <cellStyle name="Porcentaje 3" xfId="139"/>
    <cellStyle name="Porcentual 2" xfId="86"/>
    <cellStyle name="Salida" xfId="23" builtinId="21" customBuiltin="1"/>
    <cellStyle name="Texto de advertencia" xfId="27" builtinId="11" customBuiltin="1"/>
    <cellStyle name="Texto explicativo" xfId="29" builtinId="53" customBuiltin="1"/>
    <cellStyle name="Título 2" xfId="16" builtinId="17" customBuiltin="1"/>
    <cellStyle name="Título 3" xfId="17" builtinId="18" customBuiltin="1"/>
    <cellStyle name="Título 4" xfId="55"/>
    <cellStyle name="Total" xfId="30" builtinId="25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arcia\Documents\EGT\ELIZABETH\COORDINACI&#211;N%20DE%20PRESUPUESTO\ESTADOS%20FINANCIEROS\2018\4_ABRIL\Reporte%20Cornelio\EFPJ%202018-ABRIL-ma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reportes2017"/>
      <sheetName val="TI-SOLID"/>
      <sheetName val="Ing y Eg SOLID"/>
      <sheetName val="Transparencia"/>
      <sheetName val="reportes 2018"/>
      <sheetName val="Títulos"/>
      <sheetName val="Mens.Imp"/>
      <sheetName val="Impresos"/>
      <sheetName val="LDF"/>
      <sheetName val="LDF-F8"/>
      <sheetName val="LDF-Guia"/>
      <sheetName val="002"/>
      <sheetName val="FMI"/>
      <sheetName val="210_EAI"/>
      <sheetName val="210_CRI"/>
      <sheetName val="210_CFF"/>
      <sheetName val="EAI-2018"/>
      <sheetName val="Ingresos-18"/>
      <sheetName val="ZFMA-INGRESOS-0-12 al 31mzo18-5"/>
      <sheetName val="FME"/>
      <sheetName val="003"/>
      <sheetName val="220_EAEPE"/>
      <sheetName val="220_COG"/>
      <sheetName val="220_CTG"/>
      <sheetName val="220_CFG"/>
      <sheetName val="220_CA_No_Central"/>
      <sheetName val="COG-2018"/>
      <sheetName val="CTG-2018"/>
      <sheetName val="CA-2018"/>
      <sheetName val="CFG-2018"/>
      <sheetName val="Egresos-18"/>
      <sheetName val="Nota LDF"/>
      <sheetName val="ZFMA-EGRESOS-0-12 al 30abr18"/>
      <sheetName val="230_EN"/>
      <sheetName val="240_ID"/>
      <sheetName val="250_FF"/>
      <sheetName val="EN-2018"/>
      <sheetName val="ID-2018"/>
      <sheetName val="FF-2018"/>
      <sheetName val="310_GCP"/>
      <sheetName val="320_PK"/>
      <sheetName val="320_PK (2)"/>
      <sheetName val="330_IR"/>
      <sheetName val="GCP-2018"/>
      <sheetName val="claves para IR"/>
      <sheetName val="IR-2018"/>
      <sheetName val="TNac-XXIa"/>
      <sheetName val="TNac-XXIb"/>
      <sheetName val="TNac-XXXIa"/>
      <sheetName val="TNac-XXXIa (2)"/>
      <sheetName val="TNac-XXXIb"/>
      <sheetName val="ingresos presupuestales"/>
      <sheetName val="INGRESO EXCEDENTE"/>
      <sheetName val="egresos presupuestales"/>
      <sheetName val="SALDO DEV - COMP"/>
      <sheetName val="MODIFICADO"/>
      <sheetName val="subejercicio"/>
      <sheetName val="330_IR 2016"/>
      <sheetName val="001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410_Muebles_Contable"/>
      <sheetName val="410_Inmuebles_Contable"/>
      <sheetName val="410_Registro_Auxiliar"/>
      <sheetName val="410_Bienes_Baja"/>
      <sheetName val="004"/>
      <sheetName val="420_Mes_1"/>
      <sheetName val="420_Mes_2"/>
      <sheetName val="420_Mes_3"/>
      <sheetName val="430_MPASUB"/>
      <sheetName val="440_RCTAB"/>
      <sheetName val="450_DGTOF"/>
      <sheetName val="210_CFF-no"/>
      <sheetName val="EFPJ 2018-ABRIL-may18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PODER JUDICIAL DEL ESTADO DE GUANAJUATO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zoomScaleNormal="100" workbookViewId="0">
      <selection activeCell="D184" sqref="D184"/>
    </sheetView>
  </sheetViews>
  <sheetFormatPr baseColWidth="10" defaultColWidth="9.140625" defaultRowHeight="11.25" x14ac:dyDescent="0.2"/>
  <cols>
    <col min="1" max="1" width="10" style="2" customWidth="1"/>
    <col min="2" max="2" width="57.28515625" style="2" customWidth="1"/>
    <col min="3" max="3" width="15" style="2" customWidth="1"/>
    <col min="4" max="4" width="19.5703125" style="2" customWidth="1"/>
    <col min="5" max="5" width="15.28515625" style="2" customWidth="1"/>
    <col min="6" max="6" width="15.7109375" style="2" customWidth="1"/>
    <col min="7" max="7" width="15.42578125" style="2" customWidth="1"/>
    <col min="8" max="8" width="12.7109375" style="2" customWidth="1"/>
    <col min="9" max="10" width="12" style="2" customWidth="1"/>
    <col min="11" max="16384" width="9.140625" style="2"/>
  </cols>
  <sheetData>
    <row r="1" spans="1:8" s="1" customFormat="1" x14ac:dyDescent="0.25">
      <c r="A1" s="206" t="s">
        <v>327</v>
      </c>
      <c r="B1" s="207"/>
      <c r="C1" s="207"/>
      <c r="D1" s="207"/>
      <c r="E1" s="207"/>
      <c r="F1" s="207"/>
      <c r="G1" s="81" t="s">
        <v>30</v>
      </c>
      <c r="H1" s="82">
        <v>2025</v>
      </c>
    </row>
    <row r="2" spans="1:8" s="1" customFormat="1" x14ac:dyDescent="0.25">
      <c r="A2" s="206" t="s">
        <v>420</v>
      </c>
      <c r="B2" s="207"/>
      <c r="C2" s="207"/>
      <c r="D2" s="207"/>
      <c r="E2" s="207"/>
      <c r="F2" s="207"/>
      <c r="G2" s="81" t="s">
        <v>31</v>
      </c>
      <c r="H2" s="82" t="s">
        <v>421</v>
      </c>
    </row>
    <row r="3" spans="1:8" s="1" customFormat="1" x14ac:dyDescent="0.25">
      <c r="A3" s="206" t="s">
        <v>513</v>
      </c>
      <c r="B3" s="207"/>
      <c r="C3" s="207"/>
      <c r="D3" s="207"/>
      <c r="E3" s="207"/>
      <c r="F3" s="207"/>
      <c r="G3" s="81" t="s">
        <v>32</v>
      </c>
      <c r="H3" s="82">
        <v>1</v>
      </c>
    </row>
    <row r="4" spans="1:8" x14ac:dyDescent="0.2">
      <c r="A4" s="83" t="s">
        <v>33</v>
      </c>
      <c r="B4" s="78"/>
      <c r="C4" s="78"/>
      <c r="D4" s="78"/>
      <c r="E4" s="78"/>
      <c r="F4" s="78"/>
      <c r="G4" s="78"/>
      <c r="H4" s="78"/>
    </row>
    <row r="6" spans="1:8" x14ac:dyDescent="0.2">
      <c r="A6" s="79" t="s">
        <v>8</v>
      </c>
      <c r="B6" s="78"/>
      <c r="C6" s="78"/>
      <c r="D6" s="78"/>
      <c r="E6" s="78"/>
      <c r="F6" s="78"/>
      <c r="G6" s="78"/>
      <c r="H6" s="78"/>
    </row>
    <row r="7" spans="1:8" x14ac:dyDescent="0.2">
      <c r="A7" s="80" t="s">
        <v>6</v>
      </c>
      <c r="B7" s="79" t="s">
        <v>3</v>
      </c>
      <c r="C7" s="80" t="s">
        <v>4</v>
      </c>
      <c r="D7" s="80" t="s">
        <v>5</v>
      </c>
      <c r="E7" s="79"/>
      <c r="F7" s="79"/>
      <c r="G7" s="79"/>
      <c r="H7" s="79"/>
    </row>
    <row r="8" spans="1:8" x14ac:dyDescent="0.2">
      <c r="A8" s="3">
        <v>1114</v>
      </c>
      <c r="B8" s="2" t="s">
        <v>34</v>
      </c>
      <c r="C8" s="166">
        <v>2225938330.7600002</v>
      </c>
      <c r="D8" s="21" t="s">
        <v>331</v>
      </c>
    </row>
    <row r="9" spans="1:8" x14ac:dyDescent="0.2">
      <c r="A9" s="3">
        <v>1115</v>
      </c>
      <c r="B9" s="2" t="s">
        <v>35</v>
      </c>
      <c r="C9" s="164">
        <v>0</v>
      </c>
      <c r="D9" s="3" t="s">
        <v>330</v>
      </c>
    </row>
    <row r="10" spans="1:8" x14ac:dyDescent="0.2">
      <c r="A10" s="3">
        <v>1121</v>
      </c>
      <c r="B10" s="2" t="s">
        <v>36</v>
      </c>
      <c r="C10" s="164">
        <v>0</v>
      </c>
      <c r="D10" s="3" t="s">
        <v>330</v>
      </c>
    </row>
    <row r="12" spans="1:8" ht="15" customHeight="1" x14ac:dyDescent="0.2">
      <c r="A12" s="79" t="s">
        <v>9</v>
      </c>
      <c r="B12" s="78"/>
      <c r="C12" s="78"/>
      <c r="D12" s="78"/>
      <c r="E12" s="78"/>
      <c r="F12" s="78"/>
      <c r="G12" s="78"/>
      <c r="H12" s="205" t="s">
        <v>29</v>
      </c>
    </row>
    <row r="13" spans="1:8" x14ac:dyDescent="0.2">
      <c r="A13" s="80" t="s">
        <v>6</v>
      </c>
      <c r="B13" s="79" t="s">
        <v>3</v>
      </c>
      <c r="C13" s="80" t="s">
        <v>4</v>
      </c>
      <c r="D13" s="80">
        <v>2024</v>
      </c>
      <c r="E13" s="80">
        <v>2023</v>
      </c>
      <c r="F13" s="80">
        <f>E13-1</f>
        <v>2022</v>
      </c>
      <c r="G13" s="80">
        <f>F13-1</f>
        <v>2021</v>
      </c>
      <c r="H13" s="205"/>
    </row>
    <row r="14" spans="1:8" x14ac:dyDescent="0.2">
      <c r="A14" s="3">
        <v>1122</v>
      </c>
      <c r="B14" s="2" t="s">
        <v>37</v>
      </c>
      <c r="C14" s="170">
        <v>387821.33</v>
      </c>
      <c r="D14" s="160">
        <v>163761.45000000001</v>
      </c>
      <c r="E14" s="4">
        <v>287038.49</v>
      </c>
      <c r="F14" s="4">
        <v>1527970.65</v>
      </c>
      <c r="G14" s="4">
        <v>3191.1</v>
      </c>
      <c r="H14" s="3" t="s">
        <v>328</v>
      </c>
    </row>
    <row r="15" spans="1:8" x14ac:dyDescent="0.2">
      <c r="A15" s="3">
        <v>1124</v>
      </c>
      <c r="B15" s="2" t="s">
        <v>38</v>
      </c>
      <c r="C15" s="170">
        <v>0</v>
      </c>
      <c r="D15" s="160">
        <v>4080.72</v>
      </c>
      <c r="E15" s="4">
        <v>4080.72</v>
      </c>
      <c r="F15" s="4">
        <v>35553.300000000003</v>
      </c>
      <c r="G15" s="4">
        <v>42256.65</v>
      </c>
      <c r="H15" s="3" t="s">
        <v>328</v>
      </c>
    </row>
    <row r="17" spans="1:8" x14ac:dyDescent="0.2">
      <c r="A17" s="79" t="s">
        <v>10</v>
      </c>
      <c r="B17" s="78"/>
      <c r="C17" s="78"/>
      <c r="D17" s="78"/>
      <c r="E17" s="78"/>
      <c r="F17" s="78"/>
      <c r="G17" s="78"/>
      <c r="H17" s="78"/>
    </row>
    <row r="18" spans="1:8" x14ac:dyDescent="0.2">
      <c r="A18" s="80" t="s">
        <v>6</v>
      </c>
      <c r="B18" s="79" t="s">
        <v>3</v>
      </c>
      <c r="C18" s="80" t="s">
        <v>4</v>
      </c>
      <c r="D18" s="80" t="s">
        <v>39</v>
      </c>
      <c r="E18" s="80" t="s">
        <v>40</v>
      </c>
      <c r="F18" s="80" t="s">
        <v>41</v>
      </c>
      <c r="G18" s="80" t="s">
        <v>42</v>
      </c>
      <c r="H18" s="79" t="s">
        <v>43</v>
      </c>
    </row>
    <row r="19" spans="1:8" x14ac:dyDescent="0.2">
      <c r="A19" s="3">
        <v>1123</v>
      </c>
      <c r="B19" s="2" t="s">
        <v>44</v>
      </c>
      <c r="C19" s="171">
        <v>211414.67</v>
      </c>
      <c r="D19" s="177">
        <v>211414.67</v>
      </c>
      <c r="E19" s="4">
        <v>0</v>
      </c>
      <c r="F19" s="4">
        <v>0</v>
      </c>
      <c r="G19" s="4">
        <v>0</v>
      </c>
      <c r="H19" s="3" t="s">
        <v>328</v>
      </c>
    </row>
    <row r="20" spans="1:8" x14ac:dyDescent="0.2">
      <c r="A20" s="3">
        <v>1125</v>
      </c>
      <c r="B20" s="2" t="s">
        <v>45</v>
      </c>
      <c r="C20" s="171">
        <v>202570.93</v>
      </c>
      <c r="D20" s="177">
        <v>202570.93</v>
      </c>
      <c r="E20" s="4">
        <v>0</v>
      </c>
      <c r="F20" s="4">
        <v>0</v>
      </c>
      <c r="G20" s="4">
        <v>0</v>
      </c>
      <c r="H20" s="163" t="s">
        <v>328</v>
      </c>
    </row>
    <row r="21" spans="1:8" x14ac:dyDescent="0.2">
      <c r="A21" s="3">
        <v>1126</v>
      </c>
      <c r="B21" s="2" t="s">
        <v>422</v>
      </c>
      <c r="C21" s="171">
        <v>0</v>
      </c>
      <c r="D21" s="177">
        <v>0</v>
      </c>
      <c r="E21" s="4">
        <v>0</v>
      </c>
      <c r="F21" s="4">
        <v>0</v>
      </c>
      <c r="G21" s="4">
        <v>0</v>
      </c>
      <c r="H21" s="3" t="s">
        <v>330</v>
      </c>
    </row>
    <row r="22" spans="1:8" x14ac:dyDescent="0.2">
      <c r="A22" s="3">
        <v>1129</v>
      </c>
      <c r="B22" s="2" t="s">
        <v>486</v>
      </c>
      <c r="C22" s="171">
        <v>210984.95999999999</v>
      </c>
      <c r="D22" s="177">
        <v>210984.95999999999</v>
      </c>
      <c r="E22" s="4">
        <v>0</v>
      </c>
      <c r="F22" s="4">
        <v>0</v>
      </c>
      <c r="G22" s="4">
        <v>0</v>
      </c>
      <c r="H22" s="3" t="s">
        <v>328</v>
      </c>
    </row>
    <row r="23" spans="1:8" x14ac:dyDescent="0.2">
      <c r="A23" s="3">
        <v>1131</v>
      </c>
      <c r="B23" s="2" t="s">
        <v>46</v>
      </c>
      <c r="C23" s="171">
        <v>2088847.31</v>
      </c>
      <c r="D23" s="177">
        <v>2088847.31</v>
      </c>
      <c r="E23" s="4">
        <v>0</v>
      </c>
      <c r="F23" s="4">
        <v>0</v>
      </c>
      <c r="G23" s="4">
        <v>0</v>
      </c>
      <c r="H23" s="3" t="s">
        <v>328</v>
      </c>
    </row>
    <row r="24" spans="1:8" x14ac:dyDescent="0.2">
      <c r="A24" s="3">
        <v>1132</v>
      </c>
      <c r="B24" s="2" t="s">
        <v>47</v>
      </c>
      <c r="C24" s="171">
        <v>7004468.4900000002</v>
      </c>
      <c r="D24" s="177">
        <v>7004468.4900000002</v>
      </c>
      <c r="E24" s="4">
        <v>0</v>
      </c>
      <c r="F24" s="4">
        <v>0</v>
      </c>
      <c r="G24" s="4">
        <v>0</v>
      </c>
      <c r="H24" s="163" t="s">
        <v>328</v>
      </c>
    </row>
    <row r="25" spans="1:8" x14ac:dyDescent="0.2">
      <c r="A25" s="3">
        <v>1133</v>
      </c>
      <c r="B25" s="2" t="s">
        <v>48</v>
      </c>
      <c r="C25" s="171">
        <v>0</v>
      </c>
      <c r="D25" s="177">
        <v>0</v>
      </c>
      <c r="E25" s="4">
        <v>0</v>
      </c>
      <c r="F25" s="4">
        <v>0</v>
      </c>
      <c r="G25" s="4">
        <v>0</v>
      </c>
      <c r="H25" s="3" t="s">
        <v>330</v>
      </c>
    </row>
    <row r="26" spans="1:8" x14ac:dyDescent="0.2">
      <c r="A26" s="3">
        <v>1134</v>
      </c>
      <c r="B26" s="2" t="s">
        <v>49</v>
      </c>
      <c r="C26" s="171">
        <v>67057003.5</v>
      </c>
      <c r="D26" s="177">
        <v>67057003.5</v>
      </c>
      <c r="E26" s="4">
        <v>0</v>
      </c>
      <c r="F26" s="4">
        <v>0</v>
      </c>
      <c r="G26" s="4">
        <v>0</v>
      </c>
      <c r="H26" s="99" t="s">
        <v>328</v>
      </c>
    </row>
    <row r="27" spans="1:8" x14ac:dyDescent="0.2">
      <c r="A27" s="3">
        <v>1139</v>
      </c>
      <c r="B27" s="2" t="s">
        <v>50</v>
      </c>
      <c r="C27" s="171">
        <v>0</v>
      </c>
      <c r="D27" s="177">
        <v>0</v>
      </c>
      <c r="E27" s="4">
        <v>0</v>
      </c>
      <c r="F27" s="4">
        <v>0</v>
      </c>
      <c r="G27" s="4">
        <v>0</v>
      </c>
      <c r="H27" s="3" t="s">
        <v>330</v>
      </c>
    </row>
    <row r="29" spans="1:8" x14ac:dyDescent="0.2">
      <c r="A29" s="79" t="s">
        <v>506</v>
      </c>
      <c r="B29" s="78"/>
      <c r="C29" s="78"/>
      <c r="D29" s="78"/>
      <c r="E29" s="78"/>
      <c r="F29" s="78"/>
      <c r="G29" s="78"/>
      <c r="H29" s="78"/>
    </row>
    <row r="30" spans="1:8" x14ac:dyDescent="0.2">
      <c r="A30" s="80" t="s">
        <v>6</v>
      </c>
      <c r="B30" s="79" t="s">
        <v>3</v>
      </c>
      <c r="C30" s="80" t="s">
        <v>4</v>
      </c>
      <c r="D30" s="80" t="s">
        <v>12</v>
      </c>
      <c r="E30" s="80" t="s">
        <v>11</v>
      </c>
      <c r="F30" s="79" t="s">
        <v>14</v>
      </c>
      <c r="G30" s="79"/>
      <c r="H30" s="79"/>
    </row>
    <row r="31" spans="1:8" x14ac:dyDescent="0.2">
      <c r="A31" s="3">
        <v>1140</v>
      </c>
      <c r="B31" s="2" t="s">
        <v>51</v>
      </c>
      <c r="C31" s="4">
        <v>0</v>
      </c>
      <c r="D31" s="3" t="s">
        <v>330</v>
      </c>
      <c r="E31" s="3" t="s">
        <v>330</v>
      </c>
      <c r="F31" s="3" t="s">
        <v>330</v>
      </c>
      <c r="G31" s="3"/>
    </row>
    <row r="32" spans="1:8" x14ac:dyDescent="0.2">
      <c r="A32" s="3">
        <v>1141</v>
      </c>
      <c r="B32" s="2" t="s">
        <v>52</v>
      </c>
      <c r="C32" s="4">
        <v>0</v>
      </c>
      <c r="D32" s="3" t="s">
        <v>330</v>
      </c>
      <c r="E32" s="3" t="s">
        <v>330</v>
      </c>
      <c r="F32" s="3" t="s">
        <v>330</v>
      </c>
      <c r="G32" s="3"/>
    </row>
    <row r="33" spans="1:8" x14ac:dyDescent="0.2">
      <c r="A33" s="3">
        <v>1142</v>
      </c>
      <c r="B33" s="2" t="s">
        <v>53</v>
      </c>
      <c r="C33" s="4">
        <v>0</v>
      </c>
      <c r="D33" s="3" t="s">
        <v>330</v>
      </c>
      <c r="E33" s="3" t="s">
        <v>330</v>
      </c>
      <c r="F33" s="3" t="s">
        <v>330</v>
      </c>
      <c r="G33" s="3"/>
    </row>
    <row r="34" spans="1:8" x14ac:dyDescent="0.2">
      <c r="A34" s="3">
        <v>1143</v>
      </c>
      <c r="B34" s="2" t="s">
        <v>54</v>
      </c>
      <c r="C34" s="4">
        <v>0</v>
      </c>
      <c r="D34" s="3" t="s">
        <v>330</v>
      </c>
      <c r="E34" s="3" t="s">
        <v>330</v>
      </c>
      <c r="F34" s="3" t="s">
        <v>330</v>
      </c>
      <c r="G34" s="3"/>
    </row>
    <row r="35" spans="1:8" x14ac:dyDescent="0.2">
      <c r="A35" s="3">
        <v>1144</v>
      </c>
      <c r="B35" s="2" t="s">
        <v>55</v>
      </c>
      <c r="C35" s="4">
        <v>0</v>
      </c>
      <c r="D35" s="3" t="s">
        <v>330</v>
      </c>
      <c r="E35" s="3" t="s">
        <v>330</v>
      </c>
      <c r="F35" s="3" t="s">
        <v>330</v>
      </c>
      <c r="G35" s="3"/>
    </row>
    <row r="36" spans="1:8" x14ac:dyDescent="0.2">
      <c r="A36" s="3">
        <v>1145</v>
      </c>
      <c r="B36" s="2" t="s">
        <v>56</v>
      </c>
      <c r="C36" s="4">
        <v>0</v>
      </c>
      <c r="D36" s="3" t="s">
        <v>330</v>
      </c>
      <c r="E36" s="3" t="s">
        <v>330</v>
      </c>
      <c r="F36" s="3" t="s">
        <v>330</v>
      </c>
      <c r="G36" s="3"/>
    </row>
    <row r="38" spans="1:8" x14ac:dyDescent="0.2">
      <c r="A38" s="79" t="s">
        <v>57</v>
      </c>
      <c r="B38" s="78"/>
      <c r="C38" s="78"/>
      <c r="D38" s="80"/>
      <c r="E38" s="78"/>
      <c r="F38" s="78"/>
      <c r="G38" s="78"/>
      <c r="H38" s="78"/>
    </row>
    <row r="39" spans="1:8" x14ac:dyDescent="0.2">
      <c r="A39" s="80" t="s">
        <v>6</v>
      </c>
      <c r="B39" s="79" t="s">
        <v>3</v>
      </c>
      <c r="C39" s="80" t="s">
        <v>4</v>
      </c>
      <c r="D39" s="80" t="s">
        <v>11</v>
      </c>
      <c r="E39" s="210" t="s">
        <v>13</v>
      </c>
      <c r="F39" s="210"/>
      <c r="G39" s="210" t="s">
        <v>494</v>
      </c>
      <c r="H39" s="210"/>
    </row>
    <row r="40" spans="1:8" ht="15" customHeight="1" x14ac:dyDescent="0.2">
      <c r="A40" s="3">
        <v>1150</v>
      </c>
      <c r="B40" s="2" t="s">
        <v>58</v>
      </c>
      <c r="C40" s="172">
        <v>24442606.949999999</v>
      </c>
      <c r="D40" s="3" t="s">
        <v>329</v>
      </c>
      <c r="E40" s="209" t="s">
        <v>501</v>
      </c>
      <c r="F40" s="209"/>
      <c r="G40" s="209" t="s">
        <v>502</v>
      </c>
      <c r="H40" s="209"/>
    </row>
    <row r="41" spans="1:8" ht="15" customHeight="1" x14ac:dyDescent="0.2">
      <c r="A41" s="3">
        <v>1151</v>
      </c>
      <c r="B41" s="2" t="s">
        <v>59</v>
      </c>
      <c r="C41" s="172">
        <v>24442606.949999999</v>
      </c>
      <c r="D41" s="3" t="s">
        <v>329</v>
      </c>
      <c r="E41" s="209"/>
      <c r="F41" s="209"/>
      <c r="G41" s="209"/>
      <c r="H41" s="209"/>
    </row>
    <row r="43" spans="1:8" x14ac:dyDescent="0.2">
      <c r="A43" s="79" t="s">
        <v>15</v>
      </c>
      <c r="B43" s="78"/>
      <c r="C43" s="78"/>
      <c r="D43" s="78"/>
      <c r="E43" s="78"/>
      <c r="F43" s="78"/>
      <c r="G43" s="78"/>
      <c r="H43" s="78"/>
    </row>
    <row r="44" spans="1:8" x14ac:dyDescent="0.2">
      <c r="A44" s="80" t="s">
        <v>6</v>
      </c>
      <c r="B44" s="79" t="s">
        <v>3</v>
      </c>
      <c r="C44" s="80" t="s">
        <v>4</v>
      </c>
      <c r="D44" s="80" t="s">
        <v>5</v>
      </c>
      <c r="E44" s="80" t="s">
        <v>43</v>
      </c>
      <c r="F44" s="79"/>
      <c r="G44" s="79"/>
      <c r="H44" s="79"/>
    </row>
    <row r="45" spans="1:8" x14ac:dyDescent="0.2">
      <c r="A45" s="3">
        <v>1213</v>
      </c>
      <c r="B45" s="2" t="s">
        <v>60</v>
      </c>
      <c r="C45" s="4">
        <v>0</v>
      </c>
      <c r="D45" s="3" t="s">
        <v>330</v>
      </c>
      <c r="E45" s="3" t="s">
        <v>330</v>
      </c>
    </row>
    <row r="47" spans="1:8" x14ac:dyDescent="0.2">
      <c r="A47" s="79" t="s">
        <v>16</v>
      </c>
      <c r="B47" s="78"/>
      <c r="C47" s="78"/>
      <c r="D47" s="78"/>
      <c r="E47" s="78"/>
      <c r="F47" s="78"/>
      <c r="G47" s="78"/>
      <c r="H47" s="78"/>
    </row>
    <row r="48" spans="1:8" x14ac:dyDescent="0.2">
      <c r="A48" s="80" t="s">
        <v>6</v>
      </c>
      <c r="B48" s="79" t="s">
        <v>3</v>
      </c>
      <c r="C48" s="80" t="s">
        <v>4</v>
      </c>
      <c r="D48" s="79"/>
      <c r="E48" s="79"/>
      <c r="F48" s="79"/>
      <c r="G48" s="79"/>
      <c r="H48" s="79"/>
    </row>
    <row r="49" spans="1:10" x14ac:dyDescent="0.2">
      <c r="A49" s="124">
        <v>1211</v>
      </c>
      <c r="B49" s="125" t="s">
        <v>484</v>
      </c>
      <c r="C49" s="126">
        <v>0</v>
      </c>
      <c r="D49" s="3" t="s">
        <v>330</v>
      </c>
    </row>
    <row r="50" spans="1:10" x14ac:dyDescent="0.2">
      <c r="A50" s="124">
        <v>1212</v>
      </c>
      <c r="B50" s="125" t="s">
        <v>485</v>
      </c>
      <c r="C50" s="126">
        <v>0</v>
      </c>
      <c r="D50" s="120" t="s">
        <v>330</v>
      </c>
    </row>
    <row r="51" spans="1:10" x14ac:dyDescent="0.2">
      <c r="A51" s="124">
        <v>1214</v>
      </c>
      <c r="B51" s="125" t="s">
        <v>61</v>
      </c>
      <c r="C51" s="126">
        <v>0</v>
      </c>
      <c r="D51" s="120" t="s">
        <v>330</v>
      </c>
    </row>
    <row r="53" spans="1:10" x14ac:dyDescent="0.2">
      <c r="A53" s="79" t="s">
        <v>20</v>
      </c>
      <c r="B53" s="78"/>
      <c r="C53" s="78"/>
      <c r="D53" s="78"/>
      <c r="E53" s="78"/>
      <c r="F53" s="205" t="s">
        <v>507</v>
      </c>
      <c r="G53" s="80"/>
      <c r="H53" s="78"/>
      <c r="I53" s="78"/>
      <c r="J53" s="78"/>
    </row>
    <row r="54" spans="1:10" ht="22.5" x14ac:dyDescent="0.2">
      <c r="A54" s="80" t="s">
        <v>6</v>
      </c>
      <c r="B54" s="79" t="s">
        <v>3</v>
      </c>
      <c r="C54" s="80" t="s">
        <v>4</v>
      </c>
      <c r="D54" s="80" t="s">
        <v>17</v>
      </c>
      <c r="E54" s="80" t="s">
        <v>18</v>
      </c>
      <c r="F54" s="205"/>
      <c r="G54" s="147" t="s">
        <v>508</v>
      </c>
      <c r="H54" s="80" t="s">
        <v>19</v>
      </c>
      <c r="I54" s="147" t="s">
        <v>456</v>
      </c>
      <c r="J54" s="80" t="s">
        <v>457</v>
      </c>
    </row>
    <row r="55" spans="1:10" x14ac:dyDescent="0.2">
      <c r="A55" s="3">
        <v>1230</v>
      </c>
      <c r="B55" s="2" t="s">
        <v>63</v>
      </c>
      <c r="C55" s="173">
        <v>2740882651.3400002</v>
      </c>
      <c r="D55" s="173">
        <v>24003761.890000001</v>
      </c>
      <c r="E55" s="173">
        <v>-802309212.21000004</v>
      </c>
      <c r="F55" s="146" t="s">
        <v>332</v>
      </c>
      <c r="G55" s="22">
        <v>0.05</v>
      </c>
      <c r="H55" s="146" t="s">
        <v>333</v>
      </c>
      <c r="I55" s="146" t="s">
        <v>479</v>
      </c>
      <c r="J55" s="146" t="s">
        <v>503</v>
      </c>
    </row>
    <row r="56" spans="1:10" x14ac:dyDescent="0.2">
      <c r="A56" s="3">
        <v>1231</v>
      </c>
      <c r="B56" s="2" t="s">
        <v>64</v>
      </c>
      <c r="C56" s="173">
        <v>268299276.47999999</v>
      </c>
      <c r="D56" s="204"/>
      <c r="E56" s="204"/>
      <c r="F56" s="146" t="s">
        <v>336</v>
      </c>
      <c r="G56" s="146" t="s">
        <v>336</v>
      </c>
      <c r="H56" s="146" t="s">
        <v>336</v>
      </c>
      <c r="I56" s="146" t="s">
        <v>479</v>
      </c>
      <c r="J56" s="146" t="s">
        <v>503</v>
      </c>
    </row>
    <row r="57" spans="1:10" x14ac:dyDescent="0.2">
      <c r="A57" s="3">
        <v>1232</v>
      </c>
      <c r="B57" s="2" t="s">
        <v>65</v>
      </c>
      <c r="C57" s="173">
        <v>0</v>
      </c>
      <c r="D57" s="173">
        <v>0</v>
      </c>
      <c r="E57" s="173">
        <v>0</v>
      </c>
      <c r="F57" s="146" t="s">
        <v>330</v>
      </c>
      <c r="G57" s="146" t="s">
        <v>330</v>
      </c>
      <c r="H57" s="146" t="s">
        <v>330</v>
      </c>
      <c r="I57" s="146" t="s">
        <v>330</v>
      </c>
      <c r="J57" s="146" t="s">
        <v>330</v>
      </c>
    </row>
    <row r="58" spans="1:10" x14ac:dyDescent="0.2">
      <c r="A58" s="3">
        <v>1233</v>
      </c>
      <c r="B58" s="2" t="s">
        <v>66</v>
      </c>
      <c r="C58" s="173">
        <v>1757650569.8299999</v>
      </c>
      <c r="D58" s="173">
        <v>24003761.890000001</v>
      </c>
      <c r="E58" s="173">
        <v>-802309212.21000004</v>
      </c>
      <c r="F58" s="146" t="s">
        <v>332</v>
      </c>
      <c r="G58" s="22">
        <v>0.05</v>
      </c>
      <c r="H58" s="146" t="s">
        <v>333</v>
      </c>
      <c r="I58" s="146" t="s">
        <v>479</v>
      </c>
      <c r="J58" s="146" t="s">
        <v>503</v>
      </c>
    </row>
    <row r="59" spans="1:10" x14ac:dyDescent="0.2">
      <c r="A59" s="3">
        <v>1234</v>
      </c>
      <c r="B59" s="2" t="s">
        <v>67</v>
      </c>
      <c r="C59" s="173">
        <v>0</v>
      </c>
      <c r="D59" s="173">
        <v>0</v>
      </c>
      <c r="E59" s="173">
        <v>0</v>
      </c>
      <c r="F59" s="146" t="s">
        <v>330</v>
      </c>
      <c r="G59" s="146" t="s">
        <v>330</v>
      </c>
      <c r="H59" s="146" t="s">
        <v>330</v>
      </c>
      <c r="I59" s="146" t="s">
        <v>330</v>
      </c>
      <c r="J59" s="146" t="s">
        <v>330</v>
      </c>
    </row>
    <row r="60" spans="1:10" x14ac:dyDescent="0.2">
      <c r="A60" s="3">
        <v>1235</v>
      </c>
      <c r="B60" s="2" t="s">
        <v>68</v>
      </c>
      <c r="C60" s="173">
        <v>0</v>
      </c>
      <c r="D60" s="173">
        <v>0</v>
      </c>
      <c r="E60" s="173">
        <v>0</v>
      </c>
      <c r="F60" s="146" t="s">
        <v>330</v>
      </c>
      <c r="G60" s="146" t="s">
        <v>330</v>
      </c>
      <c r="H60" s="146" t="s">
        <v>330</v>
      </c>
      <c r="I60" s="146" t="s">
        <v>330</v>
      </c>
      <c r="J60" s="146" t="s">
        <v>330</v>
      </c>
    </row>
    <row r="61" spans="1:10" x14ac:dyDescent="0.2">
      <c r="A61" s="3">
        <v>1236</v>
      </c>
      <c r="B61" s="2" t="s">
        <v>69</v>
      </c>
      <c r="C61" s="173">
        <v>714932805.02999997</v>
      </c>
      <c r="D61" s="173">
        <v>0</v>
      </c>
      <c r="E61" s="173">
        <v>0</v>
      </c>
      <c r="F61" s="146" t="s">
        <v>336</v>
      </c>
      <c r="G61" s="146" t="s">
        <v>336</v>
      </c>
      <c r="H61" s="146" t="s">
        <v>336</v>
      </c>
      <c r="I61" s="146" t="s">
        <v>336</v>
      </c>
      <c r="J61" s="146" t="s">
        <v>336</v>
      </c>
    </row>
    <row r="62" spans="1:10" x14ac:dyDescent="0.2">
      <c r="A62" s="3">
        <v>1239</v>
      </c>
      <c r="B62" s="2" t="s">
        <v>70</v>
      </c>
      <c r="C62" s="173">
        <v>0</v>
      </c>
      <c r="D62" s="173">
        <v>0</v>
      </c>
      <c r="E62" s="173">
        <v>0</v>
      </c>
      <c r="F62" s="146" t="s">
        <v>330</v>
      </c>
      <c r="G62" s="146" t="s">
        <v>330</v>
      </c>
      <c r="H62" s="146" t="s">
        <v>330</v>
      </c>
      <c r="I62" s="146" t="s">
        <v>330</v>
      </c>
      <c r="J62" s="146" t="s">
        <v>330</v>
      </c>
    </row>
    <row r="63" spans="1:10" x14ac:dyDescent="0.2">
      <c r="A63" s="3">
        <v>1240</v>
      </c>
      <c r="B63" s="2" t="s">
        <v>71</v>
      </c>
      <c r="C63" s="173">
        <v>786330202.03999996</v>
      </c>
      <c r="D63" s="173">
        <v>12977506.52</v>
      </c>
      <c r="E63" s="173">
        <v>-635407755.5</v>
      </c>
      <c r="F63" s="146" t="s">
        <v>332</v>
      </c>
      <c r="G63" s="146" t="s">
        <v>504</v>
      </c>
      <c r="H63" s="146" t="s">
        <v>333</v>
      </c>
      <c r="I63" s="146" t="s">
        <v>479</v>
      </c>
      <c r="J63" s="146" t="s">
        <v>505</v>
      </c>
    </row>
    <row r="64" spans="1:10" x14ac:dyDescent="0.2">
      <c r="A64" s="3">
        <v>1241</v>
      </c>
      <c r="B64" s="2" t="s">
        <v>72</v>
      </c>
      <c r="C64" s="173">
        <v>582731793.21000004</v>
      </c>
      <c r="D64" s="173">
        <v>8478570.5700000003</v>
      </c>
      <c r="E64" s="173">
        <v>-477278611.19</v>
      </c>
      <c r="F64" s="146" t="s">
        <v>332</v>
      </c>
      <c r="G64" s="146" t="s">
        <v>334</v>
      </c>
      <c r="H64" s="146" t="s">
        <v>333</v>
      </c>
      <c r="I64" s="146" t="s">
        <v>479</v>
      </c>
      <c r="J64" s="146" t="s">
        <v>505</v>
      </c>
    </row>
    <row r="65" spans="1:10" x14ac:dyDescent="0.2">
      <c r="A65" s="3">
        <v>1242</v>
      </c>
      <c r="B65" s="2" t="s">
        <v>73</v>
      </c>
      <c r="C65" s="173">
        <v>637047.78</v>
      </c>
      <c r="D65" s="173">
        <v>29192.66</v>
      </c>
      <c r="E65" s="173">
        <v>-514223.14</v>
      </c>
      <c r="F65" s="146" t="s">
        <v>332</v>
      </c>
      <c r="G65" s="22">
        <v>0.2</v>
      </c>
      <c r="H65" s="146" t="s">
        <v>333</v>
      </c>
      <c r="I65" s="146" t="s">
        <v>479</v>
      </c>
      <c r="J65" s="146" t="s">
        <v>505</v>
      </c>
    </row>
    <row r="66" spans="1:10" x14ac:dyDescent="0.2">
      <c r="A66" s="3">
        <v>1243</v>
      </c>
      <c r="B66" s="2" t="s">
        <v>74</v>
      </c>
      <c r="C66" s="173">
        <v>685896</v>
      </c>
      <c r="D66" s="173">
        <v>17147.41</v>
      </c>
      <c r="E66" s="173">
        <v>-359460.91</v>
      </c>
      <c r="F66" s="146" t="s">
        <v>332</v>
      </c>
      <c r="G66" s="22">
        <v>0.1</v>
      </c>
      <c r="H66" s="146" t="s">
        <v>333</v>
      </c>
      <c r="I66" s="146" t="s">
        <v>479</v>
      </c>
      <c r="J66" s="146" t="s">
        <v>505</v>
      </c>
    </row>
    <row r="67" spans="1:10" x14ac:dyDescent="0.2">
      <c r="A67" s="3">
        <v>1244</v>
      </c>
      <c r="B67" s="2" t="s">
        <v>75</v>
      </c>
      <c r="C67" s="173">
        <v>185871713.31</v>
      </c>
      <c r="D67" s="173">
        <v>4207247.57</v>
      </c>
      <c r="E67" s="173">
        <v>-143789257.27000001</v>
      </c>
      <c r="F67" s="146" t="s">
        <v>332</v>
      </c>
      <c r="G67" s="22">
        <v>0.25</v>
      </c>
      <c r="H67" s="146" t="s">
        <v>333</v>
      </c>
      <c r="I67" s="146" t="s">
        <v>479</v>
      </c>
      <c r="J67" s="146" t="s">
        <v>505</v>
      </c>
    </row>
    <row r="68" spans="1:10" x14ac:dyDescent="0.2">
      <c r="A68" s="3">
        <v>1245</v>
      </c>
      <c r="B68" s="2" t="s">
        <v>76</v>
      </c>
      <c r="C68" s="173">
        <v>0</v>
      </c>
      <c r="D68" s="173">
        <v>0</v>
      </c>
      <c r="E68" s="173">
        <v>0</v>
      </c>
      <c r="F68" s="146" t="s">
        <v>330</v>
      </c>
      <c r="G68" s="146" t="s">
        <v>330</v>
      </c>
      <c r="H68" s="146" t="s">
        <v>330</v>
      </c>
      <c r="I68" s="146" t="s">
        <v>330</v>
      </c>
      <c r="J68" s="146" t="s">
        <v>330</v>
      </c>
    </row>
    <row r="69" spans="1:10" x14ac:dyDescent="0.2">
      <c r="A69" s="3">
        <v>1246</v>
      </c>
      <c r="B69" s="2" t="s">
        <v>77</v>
      </c>
      <c r="C69" s="173">
        <v>16403751.74</v>
      </c>
      <c r="D69" s="173">
        <v>245348.31</v>
      </c>
      <c r="E69" s="173">
        <v>-13466202.99</v>
      </c>
      <c r="F69" s="146" t="s">
        <v>332</v>
      </c>
      <c r="G69" s="146" t="s">
        <v>335</v>
      </c>
      <c r="H69" s="146" t="s">
        <v>333</v>
      </c>
      <c r="I69" s="146" t="s">
        <v>479</v>
      </c>
      <c r="J69" s="146" t="s">
        <v>505</v>
      </c>
    </row>
    <row r="70" spans="1:10" x14ac:dyDescent="0.2">
      <c r="A70" s="3">
        <v>1247</v>
      </c>
      <c r="B70" s="2" t="s">
        <v>78</v>
      </c>
      <c r="C70" s="173">
        <v>0</v>
      </c>
      <c r="D70" s="173">
        <v>0</v>
      </c>
      <c r="E70" s="173">
        <v>0</v>
      </c>
      <c r="F70" s="146" t="s">
        <v>330</v>
      </c>
      <c r="G70" s="146" t="s">
        <v>330</v>
      </c>
      <c r="H70" s="146" t="s">
        <v>330</v>
      </c>
      <c r="I70" s="146" t="s">
        <v>330</v>
      </c>
      <c r="J70" s="146" t="s">
        <v>330</v>
      </c>
    </row>
    <row r="71" spans="1:10" x14ac:dyDescent="0.2">
      <c r="A71" s="3">
        <v>1248</v>
      </c>
      <c r="B71" s="2" t="s">
        <v>79</v>
      </c>
      <c r="C71" s="173">
        <v>0</v>
      </c>
      <c r="D71" s="173">
        <v>0</v>
      </c>
      <c r="E71" s="173">
        <v>0</v>
      </c>
      <c r="F71" s="146" t="s">
        <v>330</v>
      </c>
      <c r="G71" s="146" t="s">
        <v>330</v>
      </c>
      <c r="H71" s="146" t="s">
        <v>330</v>
      </c>
      <c r="I71" s="146" t="s">
        <v>330</v>
      </c>
      <c r="J71" s="146" t="s">
        <v>330</v>
      </c>
    </row>
    <row r="72" spans="1:10" x14ac:dyDescent="0.2">
      <c r="A72" s="99"/>
      <c r="C72" s="96"/>
      <c r="D72" s="96"/>
      <c r="E72" s="96"/>
      <c r="F72" s="99"/>
      <c r="G72" s="99"/>
      <c r="H72" s="99"/>
      <c r="I72" s="99"/>
      <c r="J72" s="99"/>
    </row>
    <row r="73" spans="1:10" x14ac:dyDescent="0.2">
      <c r="A73" s="99"/>
      <c r="C73" s="96"/>
      <c r="D73" s="96"/>
      <c r="E73" s="96"/>
      <c r="F73" s="99"/>
      <c r="G73" s="99"/>
      <c r="H73" s="99"/>
      <c r="I73" s="99"/>
      <c r="J73" s="99"/>
    </row>
    <row r="74" spans="1:10" x14ac:dyDescent="0.2">
      <c r="A74" s="146"/>
      <c r="C74" s="96"/>
      <c r="D74" s="96"/>
      <c r="E74" s="96"/>
      <c r="F74" s="146"/>
      <c r="G74" s="146"/>
      <c r="H74" s="146"/>
      <c r="I74" s="146"/>
      <c r="J74" s="146"/>
    </row>
    <row r="75" spans="1:10" x14ac:dyDescent="0.2">
      <c r="A75" s="79" t="s">
        <v>21</v>
      </c>
      <c r="B75" s="78"/>
      <c r="C75" s="78"/>
      <c r="D75" s="78"/>
      <c r="E75" s="78"/>
      <c r="F75" s="80"/>
      <c r="G75" s="78"/>
      <c r="H75" s="78"/>
      <c r="I75" s="76"/>
    </row>
    <row r="76" spans="1:10" x14ac:dyDescent="0.2">
      <c r="A76" s="80" t="s">
        <v>6</v>
      </c>
      <c r="B76" s="79" t="s">
        <v>3</v>
      </c>
      <c r="C76" s="80" t="s">
        <v>4</v>
      </c>
      <c r="D76" s="80" t="s">
        <v>22</v>
      </c>
      <c r="E76" s="80" t="s">
        <v>80</v>
      </c>
      <c r="F76" s="80" t="s">
        <v>487</v>
      </c>
      <c r="G76" s="80" t="s">
        <v>62</v>
      </c>
      <c r="H76" s="80"/>
      <c r="I76" s="77"/>
    </row>
    <row r="77" spans="1:10" x14ac:dyDescent="0.2">
      <c r="A77" s="3">
        <v>1250</v>
      </c>
      <c r="B77" s="2" t="s">
        <v>81</v>
      </c>
      <c r="C77" s="174">
        <v>50689726.009999998</v>
      </c>
      <c r="D77" s="174">
        <v>3327942.62</v>
      </c>
      <c r="E77" s="174">
        <v>-46636739.990000002</v>
      </c>
      <c r="F77" s="146" t="s">
        <v>332</v>
      </c>
      <c r="G77" s="146" t="s">
        <v>343</v>
      </c>
      <c r="H77" s="3"/>
      <c r="I77" s="3"/>
    </row>
    <row r="78" spans="1:10" x14ac:dyDescent="0.2">
      <c r="A78" s="3">
        <v>1251</v>
      </c>
      <c r="B78" s="2" t="s">
        <v>82</v>
      </c>
      <c r="C78" s="174">
        <v>22826756.379999999</v>
      </c>
      <c r="D78" s="174">
        <v>3286359.86</v>
      </c>
      <c r="E78" s="174">
        <v>-18843927.82</v>
      </c>
      <c r="F78" s="146" t="s">
        <v>332</v>
      </c>
      <c r="G78" s="146" t="s">
        <v>343</v>
      </c>
      <c r="H78" s="3"/>
      <c r="I78" s="3"/>
    </row>
    <row r="79" spans="1:10" x14ac:dyDescent="0.2">
      <c r="A79" s="3">
        <v>1252</v>
      </c>
      <c r="B79" s="2" t="s">
        <v>83</v>
      </c>
      <c r="C79" s="174">
        <v>0</v>
      </c>
      <c r="D79" s="174">
        <v>0</v>
      </c>
      <c r="E79" s="174">
        <v>0</v>
      </c>
      <c r="F79" s="146" t="s">
        <v>330</v>
      </c>
      <c r="G79" s="146" t="s">
        <v>330</v>
      </c>
      <c r="H79" s="3"/>
      <c r="I79" s="3"/>
    </row>
    <row r="80" spans="1:10" x14ac:dyDescent="0.2">
      <c r="A80" s="3">
        <v>1253</v>
      </c>
      <c r="B80" s="2" t="s">
        <v>84</v>
      </c>
      <c r="C80" s="174">
        <v>0</v>
      </c>
      <c r="D80" s="174">
        <v>0</v>
      </c>
      <c r="E80" s="174">
        <v>0</v>
      </c>
      <c r="F80" s="146" t="s">
        <v>330</v>
      </c>
      <c r="G80" s="146" t="s">
        <v>330</v>
      </c>
      <c r="H80" s="3"/>
      <c r="I80" s="3"/>
    </row>
    <row r="81" spans="1:9" x14ac:dyDescent="0.2">
      <c r="A81" s="3">
        <v>1254</v>
      </c>
      <c r="B81" s="2" t="s">
        <v>85</v>
      </c>
      <c r="C81" s="174">
        <v>27862969.629999999</v>
      </c>
      <c r="D81" s="174">
        <v>41582.76</v>
      </c>
      <c r="E81" s="174">
        <v>-27792812.170000002</v>
      </c>
      <c r="F81" s="146" t="s">
        <v>332</v>
      </c>
      <c r="G81" s="146" t="s">
        <v>343</v>
      </c>
      <c r="H81" s="3"/>
      <c r="I81" s="3"/>
    </row>
    <row r="82" spans="1:9" x14ac:dyDescent="0.2">
      <c r="A82" s="3">
        <v>1259</v>
      </c>
      <c r="B82" s="2" t="s">
        <v>86</v>
      </c>
      <c r="C82" s="157">
        <v>0</v>
      </c>
      <c r="D82" s="157">
        <v>0</v>
      </c>
      <c r="E82" s="157">
        <v>0</v>
      </c>
      <c r="F82" s="3" t="s">
        <v>330</v>
      </c>
      <c r="G82" s="3" t="s">
        <v>330</v>
      </c>
      <c r="H82" s="3"/>
      <c r="I82" s="3"/>
    </row>
    <row r="83" spans="1:9" x14ac:dyDescent="0.2">
      <c r="A83" s="3">
        <v>1270</v>
      </c>
      <c r="B83" s="2" t="s">
        <v>87</v>
      </c>
      <c r="C83" s="96">
        <v>0</v>
      </c>
      <c r="D83" s="204"/>
      <c r="E83" s="204"/>
      <c r="F83" s="3" t="s">
        <v>330</v>
      </c>
      <c r="G83" s="3" t="s">
        <v>330</v>
      </c>
      <c r="H83" s="3"/>
      <c r="I83" s="3"/>
    </row>
    <row r="84" spans="1:9" x14ac:dyDescent="0.2">
      <c r="A84" s="3">
        <v>1271</v>
      </c>
      <c r="B84" s="2" t="s">
        <v>88</v>
      </c>
      <c r="C84" s="96">
        <v>0</v>
      </c>
      <c r="D84" s="204"/>
      <c r="E84" s="204"/>
      <c r="F84" s="3" t="s">
        <v>330</v>
      </c>
      <c r="G84" s="3" t="s">
        <v>330</v>
      </c>
      <c r="H84" s="3"/>
      <c r="I84" s="3"/>
    </row>
    <row r="85" spans="1:9" x14ac:dyDescent="0.2">
      <c r="A85" s="3">
        <v>1272</v>
      </c>
      <c r="B85" s="2" t="s">
        <v>89</v>
      </c>
      <c r="C85" s="96">
        <v>0</v>
      </c>
      <c r="D85" s="204"/>
      <c r="E85" s="204"/>
      <c r="F85" s="3" t="s">
        <v>330</v>
      </c>
      <c r="G85" s="3" t="s">
        <v>330</v>
      </c>
      <c r="H85" s="3"/>
      <c r="I85" s="3"/>
    </row>
    <row r="86" spans="1:9" x14ac:dyDescent="0.2">
      <c r="A86" s="3">
        <v>1273</v>
      </c>
      <c r="B86" s="2" t="s">
        <v>90</v>
      </c>
      <c r="C86" s="96">
        <v>0</v>
      </c>
      <c r="D86" s="204"/>
      <c r="E86" s="204"/>
      <c r="F86" s="3" t="s">
        <v>330</v>
      </c>
      <c r="G86" s="3" t="s">
        <v>330</v>
      </c>
      <c r="H86" s="3"/>
      <c r="I86" s="3"/>
    </row>
    <row r="87" spans="1:9" x14ac:dyDescent="0.2">
      <c r="A87" s="3">
        <v>1274</v>
      </c>
      <c r="B87" s="2" t="s">
        <v>91</v>
      </c>
      <c r="C87" s="96">
        <v>0</v>
      </c>
      <c r="D87" s="204"/>
      <c r="E87" s="204"/>
      <c r="F87" s="3" t="s">
        <v>330</v>
      </c>
      <c r="G87" s="3" t="s">
        <v>330</v>
      </c>
      <c r="H87" s="3"/>
      <c r="I87" s="3"/>
    </row>
    <row r="88" spans="1:9" x14ac:dyDescent="0.2">
      <c r="A88" s="3">
        <v>1275</v>
      </c>
      <c r="B88" s="2" t="s">
        <v>92</v>
      </c>
      <c r="C88" s="96">
        <v>0</v>
      </c>
      <c r="D88" s="204"/>
      <c r="E88" s="204"/>
      <c r="F88" s="3" t="s">
        <v>330</v>
      </c>
      <c r="G88" s="3" t="s">
        <v>330</v>
      </c>
      <c r="H88" s="3"/>
      <c r="I88" s="3"/>
    </row>
    <row r="89" spans="1:9" x14ac:dyDescent="0.2">
      <c r="A89" s="3">
        <v>1279</v>
      </c>
      <c r="B89" s="2" t="s">
        <v>93</v>
      </c>
      <c r="C89" s="96">
        <v>0</v>
      </c>
      <c r="D89" s="204"/>
      <c r="E89" s="204"/>
      <c r="F89" s="3" t="s">
        <v>330</v>
      </c>
      <c r="G89" s="3" t="s">
        <v>330</v>
      </c>
      <c r="H89" s="3"/>
      <c r="I89" s="3"/>
    </row>
    <row r="90" spans="1:9" x14ac:dyDescent="0.2">
      <c r="A90" s="3"/>
      <c r="C90" s="4"/>
      <c r="D90" s="4"/>
      <c r="E90" s="4"/>
      <c r="F90" s="3"/>
      <c r="G90" s="3"/>
      <c r="H90" s="3"/>
      <c r="I90" s="3"/>
    </row>
    <row r="91" spans="1:9" x14ac:dyDescent="0.2">
      <c r="A91" s="79" t="s">
        <v>23</v>
      </c>
      <c r="B91" s="78"/>
      <c r="C91" s="78"/>
      <c r="D91" s="78"/>
      <c r="E91" s="78"/>
      <c r="F91" s="78"/>
      <c r="G91" s="78"/>
      <c r="H91" s="78"/>
    </row>
    <row r="92" spans="1:9" x14ac:dyDescent="0.2">
      <c r="A92" s="80" t="s">
        <v>6</v>
      </c>
      <c r="B92" s="79" t="s">
        <v>3</v>
      </c>
      <c r="C92" s="80" t="s">
        <v>4</v>
      </c>
      <c r="D92" s="80" t="s">
        <v>94</v>
      </c>
      <c r="E92" s="79"/>
      <c r="F92" s="79"/>
      <c r="G92" s="79"/>
      <c r="H92" s="79"/>
    </row>
    <row r="93" spans="1:9" x14ac:dyDescent="0.2">
      <c r="A93" s="3">
        <v>1160</v>
      </c>
      <c r="B93" s="2" t="s">
        <v>95</v>
      </c>
      <c r="C93" s="4">
        <v>0</v>
      </c>
      <c r="D93" s="3" t="s">
        <v>330</v>
      </c>
    </row>
    <row r="94" spans="1:9" x14ac:dyDescent="0.2">
      <c r="A94" s="3">
        <v>1161</v>
      </c>
      <c r="B94" s="2" t="s">
        <v>96</v>
      </c>
      <c r="C94" s="4">
        <v>0</v>
      </c>
      <c r="D94" s="3" t="s">
        <v>330</v>
      </c>
    </row>
    <row r="95" spans="1:9" x14ac:dyDescent="0.2">
      <c r="A95" s="3">
        <v>1162</v>
      </c>
      <c r="B95" s="2" t="s">
        <v>97</v>
      </c>
      <c r="C95" s="4">
        <v>0</v>
      </c>
      <c r="D95" s="3" t="s">
        <v>330</v>
      </c>
    </row>
    <row r="97" spans="1:8" x14ac:dyDescent="0.2">
      <c r="A97" s="79" t="s">
        <v>24</v>
      </c>
      <c r="B97" s="78"/>
      <c r="C97" s="78"/>
      <c r="D97" s="78"/>
      <c r="E97" s="78"/>
      <c r="F97" s="78"/>
      <c r="G97" s="78"/>
      <c r="H97" s="78"/>
    </row>
    <row r="98" spans="1:8" x14ac:dyDescent="0.2">
      <c r="A98" s="80" t="s">
        <v>6</v>
      </c>
      <c r="B98" s="79" t="s">
        <v>3</v>
      </c>
      <c r="C98" s="80" t="s">
        <v>4</v>
      </c>
      <c r="D98" s="80" t="s">
        <v>43</v>
      </c>
      <c r="E98" s="79"/>
      <c r="F98" s="79"/>
      <c r="G98" s="79"/>
      <c r="H98" s="79"/>
    </row>
    <row r="99" spans="1:8" x14ac:dyDescent="0.2">
      <c r="A99" s="95">
        <v>1190</v>
      </c>
      <c r="B99" s="98" t="s">
        <v>458</v>
      </c>
      <c r="C99" s="96">
        <v>0</v>
      </c>
      <c r="D99" s="3" t="s">
        <v>330</v>
      </c>
      <c r="E99" s="97"/>
      <c r="F99" s="97"/>
      <c r="G99" s="97"/>
      <c r="H99" s="97"/>
    </row>
    <row r="100" spans="1:8" x14ac:dyDescent="0.2">
      <c r="A100" s="95">
        <v>1191</v>
      </c>
      <c r="B100" s="98" t="s">
        <v>459</v>
      </c>
      <c r="C100" s="96">
        <v>0</v>
      </c>
      <c r="D100" s="3" t="s">
        <v>330</v>
      </c>
      <c r="E100" s="97"/>
      <c r="F100" s="97"/>
      <c r="G100" s="97"/>
      <c r="H100" s="97"/>
    </row>
    <row r="101" spans="1:8" x14ac:dyDescent="0.2">
      <c r="A101" s="95">
        <v>1192</v>
      </c>
      <c r="B101" s="98" t="s">
        <v>460</v>
      </c>
      <c r="C101" s="96">
        <v>0</v>
      </c>
      <c r="D101" s="3" t="s">
        <v>330</v>
      </c>
      <c r="E101" s="97"/>
      <c r="F101" s="97"/>
      <c r="G101" s="97"/>
      <c r="H101" s="97"/>
    </row>
    <row r="102" spans="1:8" x14ac:dyDescent="0.2">
      <c r="A102" s="95">
        <v>1193</v>
      </c>
      <c r="B102" s="98" t="s">
        <v>461</v>
      </c>
      <c r="C102" s="96">
        <v>0</v>
      </c>
      <c r="D102" s="3" t="s">
        <v>330</v>
      </c>
      <c r="E102" s="97"/>
      <c r="F102" s="97"/>
      <c r="G102" s="97"/>
      <c r="H102" s="97"/>
    </row>
    <row r="103" spans="1:8" x14ac:dyDescent="0.2">
      <c r="A103" s="95">
        <v>1194</v>
      </c>
      <c r="B103" s="98" t="s">
        <v>462</v>
      </c>
      <c r="C103" s="96">
        <v>0</v>
      </c>
      <c r="D103" s="3" t="s">
        <v>330</v>
      </c>
      <c r="E103" s="97"/>
      <c r="F103" s="97"/>
      <c r="G103" s="97"/>
      <c r="H103" s="97"/>
    </row>
    <row r="104" spans="1:8" x14ac:dyDescent="0.2">
      <c r="A104" s="3">
        <v>1290</v>
      </c>
      <c r="B104" s="2" t="s">
        <v>98</v>
      </c>
      <c r="C104" s="175">
        <v>6691458.9900000002</v>
      </c>
      <c r="D104" s="2" t="s">
        <v>424</v>
      </c>
    </row>
    <row r="105" spans="1:8" x14ac:dyDescent="0.2">
      <c r="A105" s="3">
        <v>1291</v>
      </c>
      <c r="B105" s="2" t="s">
        <v>99</v>
      </c>
      <c r="C105" s="175">
        <v>0</v>
      </c>
      <c r="D105" s="3" t="s">
        <v>330</v>
      </c>
    </row>
    <row r="106" spans="1:8" x14ac:dyDescent="0.2">
      <c r="A106" s="3">
        <v>1292</v>
      </c>
      <c r="B106" s="2" t="s">
        <v>100</v>
      </c>
      <c r="C106" s="175">
        <v>0</v>
      </c>
      <c r="D106" s="3" t="s">
        <v>330</v>
      </c>
    </row>
    <row r="107" spans="1:8" x14ac:dyDescent="0.2">
      <c r="A107" s="3">
        <v>1293</v>
      </c>
      <c r="B107" s="2" t="s">
        <v>101</v>
      </c>
      <c r="C107" s="175">
        <v>6691458.9900000002</v>
      </c>
      <c r="D107" s="2" t="s">
        <v>424</v>
      </c>
      <c r="E107" s="4"/>
    </row>
    <row r="108" spans="1:8" x14ac:dyDescent="0.2">
      <c r="C108" s="4"/>
    </row>
    <row r="109" spans="1:8" x14ac:dyDescent="0.2">
      <c r="A109" s="79" t="s">
        <v>25</v>
      </c>
      <c r="B109" s="78"/>
      <c r="C109" s="78"/>
      <c r="D109" s="78"/>
      <c r="E109" s="78"/>
      <c r="F109" s="78"/>
      <c r="G109" s="78"/>
      <c r="H109" s="78"/>
    </row>
    <row r="110" spans="1:8" x14ac:dyDescent="0.2">
      <c r="A110" s="80" t="s">
        <v>6</v>
      </c>
      <c r="B110" s="79" t="s">
        <v>3</v>
      </c>
      <c r="C110" s="80" t="s">
        <v>4</v>
      </c>
      <c r="D110" s="80" t="s">
        <v>39</v>
      </c>
      <c r="E110" s="80" t="s">
        <v>40</v>
      </c>
      <c r="F110" s="80" t="s">
        <v>41</v>
      </c>
      <c r="G110" s="80" t="s">
        <v>102</v>
      </c>
      <c r="H110" s="80" t="s">
        <v>43</v>
      </c>
    </row>
    <row r="111" spans="1:8" x14ac:dyDescent="0.2">
      <c r="A111" s="3">
        <v>2110</v>
      </c>
      <c r="B111" s="2" t="s">
        <v>103</v>
      </c>
      <c r="C111" s="176">
        <v>41462780.75</v>
      </c>
      <c r="D111" s="96">
        <f>SUM(D112:D124)</f>
        <v>40772439.409999996</v>
      </c>
      <c r="E111" s="96">
        <v>0</v>
      </c>
      <c r="F111" s="96">
        <f>+F112</f>
        <v>690341.34</v>
      </c>
      <c r="G111" s="4">
        <f t="shared" ref="G111" si="0">SUM(G112:G120)</f>
        <v>0</v>
      </c>
      <c r="H111" s="3" t="s">
        <v>328</v>
      </c>
    </row>
    <row r="112" spans="1:8" x14ac:dyDescent="0.2">
      <c r="A112" s="3">
        <v>2111</v>
      </c>
      <c r="B112" s="2" t="s">
        <v>104</v>
      </c>
      <c r="C112" s="176">
        <v>690341.34</v>
      </c>
      <c r="D112" s="96">
        <v>0</v>
      </c>
      <c r="E112" s="96">
        <v>0</v>
      </c>
      <c r="F112" s="96">
        <f>+C112</f>
        <v>690341.34</v>
      </c>
      <c r="G112" s="4">
        <v>0</v>
      </c>
      <c r="H112" s="3" t="s">
        <v>328</v>
      </c>
    </row>
    <row r="113" spans="1:8" x14ac:dyDescent="0.2">
      <c r="A113" s="3">
        <v>2112</v>
      </c>
      <c r="B113" s="2" t="s">
        <v>105</v>
      </c>
      <c r="C113" s="176">
        <v>9842320.2699999996</v>
      </c>
      <c r="D113" s="176">
        <v>9842320.2699999996</v>
      </c>
      <c r="E113" s="96">
        <v>0</v>
      </c>
      <c r="F113" s="96">
        <v>0</v>
      </c>
      <c r="G113" s="4">
        <v>0</v>
      </c>
      <c r="H113" s="3" t="s">
        <v>328</v>
      </c>
    </row>
    <row r="114" spans="1:8" x14ac:dyDescent="0.2">
      <c r="A114" s="3">
        <v>2113</v>
      </c>
      <c r="B114" s="2" t="s">
        <v>106</v>
      </c>
      <c r="C114" s="176">
        <v>2096336.37</v>
      </c>
      <c r="D114" s="176">
        <v>2096336.37</v>
      </c>
      <c r="E114" s="96">
        <v>0</v>
      </c>
      <c r="F114" s="96">
        <v>0</v>
      </c>
      <c r="G114" s="4">
        <v>0</v>
      </c>
      <c r="H114" s="3" t="s">
        <v>328</v>
      </c>
    </row>
    <row r="115" spans="1:8" x14ac:dyDescent="0.2">
      <c r="A115" s="3">
        <v>2114</v>
      </c>
      <c r="B115" s="2" t="s">
        <v>107</v>
      </c>
      <c r="C115" s="176">
        <v>0</v>
      </c>
      <c r="D115" s="176">
        <v>0</v>
      </c>
      <c r="E115" s="96">
        <v>0</v>
      </c>
      <c r="F115" s="96">
        <v>0</v>
      </c>
      <c r="G115" s="4">
        <v>0</v>
      </c>
      <c r="H115" s="3" t="s">
        <v>330</v>
      </c>
    </row>
    <row r="116" spans="1:8" x14ac:dyDescent="0.2">
      <c r="A116" s="3">
        <v>2115</v>
      </c>
      <c r="B116" s="2" t="s">
        <v>108</v>
      </c>
      <c r="C116" s="176">
        <v>0</v>
      </c>
      <c r="D116" s="176">
        <v>0</v>
      </c>
      <c r="E116" s="96">
        <v>0</v>
      </c>
      <c r="F116" s="96">
        <v>0</v>
      </c>
      <c r="G116" s="4">
        <v>0</v>
      </c>
      <c r="H116" s="3" t="s">
        <v>330</v>
      </c>
    </row>
    <row r="117" spans="1:8" x14ac:dyDescent="0.2">
      <c r="A117" s="3">
        <v>2116</v>
      </c>
      <c r="B117" s="2" t="s">
        <v>109</v>
      </c>
      <c r="C117" s="176">
        <v>0</v>
      </c>
      <c r="D117" s="176">
        <v>0</v>
      </c>
      <c r="E117" s="96">
        <v>0</v>
      </c>
      <c r="F117" s="96">
        <v>0</v>
      </c>
      <c r="G117" s="4">
        <v>0</v>
      </c>
      <c r="H117" s="3" t="s">
        <v>330</v>
      </c>
    </row>
    <row r="118" spans="1:8" x14ac:dyDescent="0.2">
      <c r="A118" s="3">
        <v>2117</v>
      </c>
      <c r="B118" s="2" t="s">
        <v>110</v>
      </c>
      <c r="C118" s="176">
        <v>26031621.399999999</v>
      </c>
      <c r="D118" s="176">
        <v>26031621.399999999</v>
      </c>
      <c r="E118" s="96">
        <v>0</v>
      </c>
      <c r="F118" s="96">
        <v>0</v>
      </c>
      <c r="G118" s="4">
        <v>0</v>
      </c>
      <c r="H118" s="3" t="s">
        <v>328</v>
      </c>
    </row>
    <row r="119" spans="1:8" x14ac:dyDescent="0.2">
      <c r="A119" s="3">
        <v>2118</v>
      </c>
      <c r="B119" s="2" t="s">
        <v>111</v>
      </c>
      <c r="C119" s="176">
        <v>0</v>
      </c>
      <c r="D119" s="176">
        <v>0</v>
      </c>
      <c r="E119" s="96">
        <v>0</v>
      </c>
      <c r="F119" s="96">
        <v>0</v>
      </c>
      <c r="G119" s="4">
        <v>0</v>
      </c>
      <c r="H119" s="3" t="s">
        <v>330</v>
      </c>
    </row>
    <row r="120" spans="1:8" x14ac:dyDescent="0.2">
      <c r="A120" s="3">
        <v>2119</v>
      </c>
      <c r="B120" s="2" t="s">
        <v>112</v>
      </c>
      <c r="C120" s="176">
        <v>2802161.37</v>
      </c>
      <c r="D120" s="176">
        <v>2802161.37</v>
      </c>
      <c r="E120" s="96">
        <v>0</v>
      </c>
      <c r="F120" s="96">
        <v>0</v>
      </c>
      <c r="G120" s="4">
        <v>0</v>
      </c>
      <c r="H120" s="3" t="s">
        <v>328</v>
      </c>
    </row>
    <row r="121" spans="1:8" x14ac:dyDescent="0.2">
      <c r="A121" s="3">
        <v>2120</v>
      </c>
      <c r="B121" s="2" t="s">
        <v>113</v>
      </c>
      <c r="C121" s="176">
        <v>0</v>
      </c>
      <c r="D121" s="176">
        <v>0</v>
      </c>
      <c r="E121" s="96">
        <v>0</v>
      </c>
      <c r="F121" s="96">
        <v>0</v>
      </c>
      <c r="G121" s="4">
        <f t="shared" ref="G121" si="1">SUM(G122:G124)</f>
        <v>0</v>
      </c>
      <c r="H121" s="3" t="s">
        <v>330</v>
      </c>
    </row>
    <row r="122" spans="1:8" x14ac:dyDescent="0.2">
      <c r="A122" s="3">
        <v>2121</v>
      </c>
      <c r="B122" s="2" t="s">
        <v>114</v>
      </c>
      <c r="C122" s="176">
        <v>0</v>
      </c>
      <c r="D122" s="176">
        <v>0</v>
      </c>
      <c r="E122" s="96">
        <v>0</v>
      </c>
      <c r="F122" s="96">
        <v>0</v>
      </c>
      <c r="G122" s="4">
        <v>0</v>
      </c>
      <c r="H122" s="3" t="s">
        <v>330</v>
      </c>
    </row>
    <row r="123" spans="1:8" x14ac:dyDescent="0.2">
      <c r="A123" s="3">
        <v>2122</v>
      </c>
      <c r="B123" s="2" t="s">
        <v>115</v>
      </c>
      <c r="C123" s="176">
        <v>0</v>
      </c>
      <c r="D123" s="176">
        <v>0</v>
      </c>
      <c r="E123" s="96">
        <v>0</v>
      </c>
      <c r="F123" s="96">
        <v>0</v>
      </c>
      <c r="G123" s="4">
        <v>0</v>
      </c>
      <c r="H123" s="3" t="s">
        <v>330</v>
      </c>
    </row>
    <row r="124" spans="1:8" x14ac:dyDescent="0.2">
      <c r="A124" s="3">
        <v>2129</v>
      </c>
      <c r="B124" s="2" t="s">
        <v>116</v>
      </c>
      <c r="C124" s="176">
        <v>0</v>
      </c>
      <c r="D124" s="176">
        <v>0</v>
      </c>
      <c r="E124" s="96">
        <v>0</v>
      </c>
      <c r="F124" s="96">
        <v>0</v>
      </c>
      <c r="G124" s="4">
        <v>0</v>
      </c>
      <c r="H124" s="3" t="s">
        <v>330</v>
      </c>
    </row>
    <row r="126" spans="1:8" x14ac:dyDescent="0.2">
      <c r="A126" s="79" t="s">
        <v>26</v>
      </c>
      <c r="B126" s="78"/>
      <c r="C126" s="78"/>
      <c r="D126" s="78"/>
      <c r="E126" s="78"/>
      <c r="F126" s="78"/>
      <c r="G126" s="78"/>
      <c r="H126" s="78"/>
    </row>
    <row r="127" spans="1:8" x14ac:dyDescent="0.2">
      <c r="A127" s="80" t="s">
        <v>6</v>
      </c>
      <c r="B127" s="79" t="s">
        <v>3</v>
      </c>
      <c r="C127" s="80" t="s">
        <v>4</v>
      </c>
      <c r="D127" s="80" t="s">
        <v>7</v>
      </c>
      <c r="E127" s="80" t="s">
        <v>43</v>
      </c>
      <c r="F127" s="79"/>
      <c r="G127" s="79"/>
      <c r="H127" s="79"/>
    </row>
    <row r="128" spans="1:8" x14ac:dyDescent="0.2">
      <c r="A128" s="3">
        <v>2160</v>
      </c>
      <c r="B128" s="2" t="s">
        <v>117</v>
      </c>
      <c r="C128" s="177">
        <v>27308.89</v>
      </c>
      <c r="D128" s="23" t="s">
        <v>338</v>
      </c>
      <c r="E128" s="2" t="s">
        <v>337</v>
      </c>
    </row>
    <row r="129" spans="1:5" x14ac:dyDescent="0.2">
      <c r="A129" s="3">
        <v>2161</v>
      </c>
      <c r="B129" s="2" t="s">
        <v>118</v>
      </c>
      <c r="C129" s="177">
        <v>27308.89</v>
      </c>
      <c r="D129" s="23" t="s">
        <v>338</v>
      </c>
      <c r="E129" s="2" t="s">
        <v>337</v>
      </c>
    </row>
    <row r="130" spans="1:5" x14ac:dyDescent="0.2">
      <c r="A130" s="3">
        <v>2162</v>
      </c>
      <c r="B130" s="2" t="s">
        <v>119</v>
      </c>
      <c r="C130" s="177">
        <v>0</v>
      </c>
      <c r="D130" s="3" t="s">
        <v>339</v>
      </c>
      <c r="E130" s="3" t="s">
        <v>339</v>
      </c>
    </row>
    <row r="131" spans="1:5" x14ac:dyDescent="0.2">
      <c r="A131" s="3">
        <v>2163</v>
      </c>
      <c r="B131" s="2" t="s">
        <v>120</v>
      </c>
      <c r="C131" s="177">
        <v>0</v>
      </c>
      <c r="D131" s="3" t="s">
        <v>339</v>
      </c>
      <c r="E131" s="3" t="s">
        <v>339</v>
      </c>
    </row>
    <row r="132" spans="1:5" x14ac:dyDescent="0.2">
      <c r="A132" s="3">
        <v>2164</v>
      </c>
      <c r="B132" s="2" t="s">
        <v>121</v>
      </c>
      <c r="C132" s="177">
        <v>0</v>
      </c>
      <c r="D132" s="3" t="s">
        <v>339</v>
      </c>
      <c r="E132" s="3" t="s">
        <v>339</v>
      </c>
    </row>
    <row r="133" spans="1:5" x14ac:dyDescent="0.2">
      <c r="A133" s="3">
        <v>2165</v>
      </c>
      <c r="B133" s="2" t="s">
        <v>122</v>
      </c>
      <c r="C133" s="177">
        <v>0</v>
      </c>
      <c r="D133" s="3" t="s">
        <v>339</v>
      </c>
      <c r="E133" s="3" t="s">
        <v>339</v>
      </c>
    </row>
    <row r="134" spans="1:5" x14ac:dyDescent="0.2">
      <c r="A134" s="3">
        <v>2166</v>
      </c>
      <c r="B134" s="2" t="s">
        <v>123</v>
      </c>
      <c r="C134" s="177">
        <v>0</v>
      </c>
      <c r="D134" s="3" t="s">
        <v>339</v>
      </c>
      <c r="E134" s="3" t="s">
        <v>339</v>
      </c>
    </row>
    <row r="135" spans="1:5" x14ac:dyDescent="0.2">
      <c r="A135" s="3">
        <v>2250</v>
      </c>
      <c r="B135" s="2" t="s">
        <v>124</v>
      </c>
      <c r="C135" s="177">
        <v>751762884.5</v>
      </c>
      <c r="D135" s="3" t="s">
        <v>338</v>
      </c>
      <c r="E135" s="2" t="s">
        <v>345</v>
      </c>
    </row>
    <row r="136" spans="1:5" x14ac:dyDescent="0.2">
      <c r="A136" s="3">
        <v>2251</v>
      </c>
      <c r="B136" s="2" t="s">
        <v>125</v>
      </c>
      <c r="C136" s="177">
        <v>0</v>
      </c>
      <c r="D136" s="3" t="s">
        <v>339</v>
      </c>
      <c r="E136" s="3" t="s">
        <v>339</v>
      </c>
    </row>
    <row r="137" spans="1:5" x14ac:dyDescent="0.2">
      <c r="A137" s="3">
        <v>2252</v>
      </c>
      <c r="B137" s="2" t="s">
        <v>126</v>
      </c>
      <c r="C137" s="177">
        <v>0</v>
      </c>
      <c r="D137" s="3" t="s">
        <v>339</v>
      </c>
      <c r="E137" s="3" t="s">
        <v>339</v>
      </c>
    </row>
    <row r="138" spans="1:5" x14ac:dyDescent="0.2">
      <c r="A138" s="3">
        <v>2253</v>
      </c>
      <c r="B138" s="2" t="s">
        <v>127</v>
      </c>
      <c r="C138" s="177">
        <v>0</v>
      </c>
      <c r="D138" s="3" t="s">
        <v>339</v>
      </c>
      <c r="E138" s="3" t="s">
        <v>339</v>
      </c>
    </row>
    <row r="139" spans="1:5" x14ac:dyDescent="0.2">
      <c r="A139" s="3">
        <v>2254</v>
      </c>
      <c r="B139" s="2" t="s">
        <v>128</v>
      </c>
      <c r="C139" s="177">
        <v>0</v>
      </c>
      <c r="D139" s="3" t="s">
        <v>339</v>
      </c>
      <c r="E139" s="3" t="s">
        <v>339</v>
      </c>
    </row>
    <row r="140" spans="1:5" ht="12" customHeight="1" x14ac:dyDescent="0.2">
      <c r="A140" s="3">
        <v>2255</v>
      </c>
      <c r="B140" s="2" t="s">
        <v>129</v>
      </c>
      <c r="C140" s="177">
        <v>751762884.5</v>
      </c>
      <c r="D140" s="3" t="s">
        <v>338</v>
      </c>
      <c r="E140" s="2" t="s">
        <v>345</v>
      </c>
    </row>
    <row r="141" spans="1:5" x14ac:dyDescent="0.2">
      <c r="A141" s="3">
        <v>2256</v>
      </c>
      <c r="B141" s="2" t="s">
        <v>130</v>
      </c>
      <c r="C141" s="177">
        <v>0</v>
      </c>
      <c r="D141" s="3" t="s">
        <v>339</v>
      </c>
      <c r="E141" s="3" t="s">
        <v>339</v>
      </c>
    </row>
    <row r="142" spans="1:5" x14ac:dyDescent="0.2">
      <c r="A142" s="146"/>
      <c r="C142" s="96"/>
      <c r="D142" s="146"/>
      <c r="E142" s="146"/>
    </row>
    <row r="143" spans="1:5" x14ac:dyDescent="0.2">
      <c r="A143" s="146"/>
      <c r="C143" s="96"/>
      <c r="D143" s="146"/>
      <c r="E143" s="146"/>
    </row>
    <row r="144" spans="1:5" x14ac:dyDescent="0.2">
      <c r="A144" s="146"/>
      <c r="C144" s="96"/>
      <c r="D144" s="146"/>
      <c r="E144" s="146"/>
    </row>
    <row r="145" spans="1:8" x14ac:dyDescent="0.2">
      <c r="A145" s="99"/>
      <c r="C145" s="4"/>
      <c r="D145" s="99"/>
      <c r="E145" s="99"/>
    </row>
    <row r="146" spans="1:8" x14ac:dyDescent="0.2">
      <c r="A146" s="79" t="s">
        <v>509</v>
      </c>
      <c r="B146" s="78"/>
      <c r="C146" s="78"/>
      <c r="D146" s="78"/>
      <c r="E146" s="78"/>
      <c r="F146" s="78"/>
      <c r="G146" s="78"/>
      <c r="H146" s="78"/>
    </row>
    <row r="147" spans="1:8" x14ac:dyDescent="0.2">
      <c r="A147" s="80" t="s">
        <v>6</v>
      </c>
      <c r="B147" s="79" t="s">
        <v>3</v>
      </c>
      <c r="C147" s="80" t="s">
        <v>4</v>
      </c>
      <c r="D147" s="80" t="s">
        <v>7</v>
      </c>
      <c r="E147" s="80" t="s">
        <v>43</v>
      </c>
      <c r="F147" s="79"/>
      <c r="G147" s="79"/>
      <c r="H147" s="79"/>
    </row>
    <row r="148" spans="1:8" x14ac:dyDescent="0.2">
      <c r="A148" s="124">
        <v>2150</v>
      </c>
      <c r="B148" s="125" t="s">
        <v>488</v>
      </c>
      <c r="C148" s="126">
        <v>0</v>
      </c>
      <c r="D148" s="3" t="s">
        <v>330</v>
      </c>
      <c r="E148" s="3" t="s">
        <v>330</v>
      </c>
    </row>
    <row r="149" spans="1:8" x14ac:dyDescent="0.2">
      <c r="A149" s="124">
        <v>2151</v>
      </c>
      <c r="B149" s="125" t="s">
        <v>489</v>
      </c>
      <c r="C149" s="126">
        <v>0</v>
      </c>
      <c r="D149" s="120" t="s">
        <v>330</v>
      </c>
      <c r="E149" s="120" t="s">
        <v>330</v>
      </c>
    </row>
    <row r="150" spans="1:8" x14ac:dyDescent="0.2">
      <c r="A150" s="124">
        <v>2152</v>
      </c>
      <c r="B150" s="125" t="s">
        <v>490</v>
      </c>
      <c r="C150" s="126">
        <v>0</v>
      </c>
      <c r="D150" s="120" t="s">
        <v>330</v>
      </c>
      <c r="E150" s="120" t="s">
        <v>330</v>
      </c>
    </row>
    <row r="151" spans="1:8" x14ac:dyDescent="0.2">
      <c r="A151" s="120">
        <v>2159</v>
      </c>
      <c r="B151" s="2" t="s">
        <v>131</v>
      </c>
      <c r="C151" s="4">
        <v>0</v>
      </c>
      <c r="D151" s="3" t="s">
        <v>330</v>
      </c>
      <c r="E151" s="3" t="s">
        <v>330</v>
      </c>
    </row>
    <row r="152" spans="1:8" x14ac:dyDescent="0.2">
      <c r="A152" s="3">
        <v>2240</v>
      </c>
      <c r="B152" s="2" t="s">
        <v>133</v>
      </c>
      <c r="C152" s="4">
        <v>0</v>
      </c>
      <c r="D152" s="3" t="s">
        <v>330</v>
      </c>
      <c r="E152" s="3" t="s">
        <v>330</v>
      </c>
    </row>
    <row r="153" spans="1:8" x14ac:dyDescent="0.2">
      <c r="A153" s="3">
        <v>2241</v>
      </c>
      <c r="B153" s="2" t="s">
        <v>134</v>
      </c>
      <c r="C153" s="4">
        <v>0</v>
      </c>
      <c r="D153" s="3" t="s">
        <v>330</v>
      </c>
      <c r="E153" s="3" t="s">
        <v>330</v>
      </c>
    </row>
    <row r="154" spans="1:8" x14ac:dyDescent="0.2">
      <c r="A154" s="3">
        <v>2242</v>
      </c>
      <c r="B154" s="2" t="s">
        <v>135</v>
      </c>
      <c r="C154" s="4">
        <v>0</v>
      </c>
      <c r="D154" s="3" t="s">
        <v>330</v>
      </c>
      <c r="E154" s="3" t="s">
        <v>330</v>
      </c>
    </row>
    <row r="155" spans="1:8" x14ac:dyDescent="0.2">
      <c r="A155" s="3">
        <v>2249</v>
      </c>
      <c r="B155" s="2" t="s">
        <v>136</v>
      </c>
      <c r="C155" s="4">
        <v>0</v>
      </c>
      <c r="D155" s="3" t="s">
        <v>330</v>
      </c>
      <c r="E155" s="3" t="s">
        <v>330</v>
      </c>
    </row>
    <row r="157" spans="1:8" x14ac:dyDescent="0.2">
      <c r="A157" s="79" t="s">
        <v>463</v>
      </c>
      <c r="B157" s="78"/>
      <c r="C157" s="78"/>
      <c r="D157" s="78"/>
      <c r="E157" s="78"/>
    </row>
    <row r="158" spans="1:8" x14ac:dyDescent="0.2">
      <c r="A158" s="80" t="s">
        <v>6</v>
      </c>
      <c r="B158" s="79" t="s">
        <v>3</v>
      </c>
      <c r="C158" s="80" t="s">
        <v>4</v>
      </c>
      <c r="D158" s="80" t="s">
        <v>7</v>
      </c>
      <c r="E158" s="80" t="s">
        <v>43</v>
      </c>
    </row>
    <row r="159" spans="1:8" x14ac:dyDescent="0.2">
      <c r="A159" s="95">
        <v>2170</v>
      </c>
      <c r="B159" s="98" t="s">
        <v>464</v>
      </c>
      <c r="C159" s="96">
        <v>0</v>
      </c>
      <c r="D159" s="3" t="s">
        <v>330</v>
      </c>
      <c r="E159" s="3" t="s">
        <v>330</v>
      </c>
    </row>
    <row r="160" spans="1:8" x14ac:dyDescent="0.2">
      <c r="A160" s="95">
        <v>2171</v>
      </c>
      <c r="B160" s="98" t="s">
        <v>465</v>
      </c>
      <c r="C160" s="96">
        <v>0</v>
      </c>
      <c r="D160" s="3" t="s">
        <v>330</v>
      </c>
      <c r="E160" s="3" t="s">
        <v>330</v>
      </c>
    </row>
    <row r="161" spans="1:8" x14ac:dyDescent="0.2">
      <c r="A161" s="95">
        <v>2172</v>
      </c>
      <c r="B161" s="98" t="s">
        <v>466</v>
      </c>
      <c r="C161" s="96">
        <v>0</v>
      </c>
      <c r="D161" s="3" t="s">
        <v>330</v>
      </c>
      <c r="E161" s="3" t="s">
        <v>330</v>
      </c>
    </row>
    <row r="162" spans="1:8" x14ac:dyDescent="0.2">
      <c r="A162" s="95">
        <v>2179</v>
      </c>
      <c r="B162" s="98" t="s">
        <v>467</v>
      </c>
      <c r="C162" s="96">
        <v>0</v>
      </c>
      <c r="D162" s="3" t="s">
        <v>330</v>
      </c>
      <c r="E162" s="3" t="s">
        <v>330</v>
      </c>
    </row>
    <row r="163" spans="1:8" x14ac:dyDescent="0.2">
      <c r="A163" s="95">
        <v>2260</v>
      </c>
      <c r="B163" s="98" t="s">
        <v>468</v>
      </c>
      <c r="C163" s="177">
        <f>+C164+C167</f>
        <v>1123083825.9000001</v>
      </c>
      <c r="D163" s="95" t="s">
        <v>496</v>
      </c>
      <c r="E163" s="149" t="s">
        <v>500</v>
      </c>
    </row>
    <row r="164" spans="1:8" x14ac:dyDescent="0.2">
      <c r="A164" s="95">
        <v>2261</v>
      </c>
      <c r="B164" s="98" t="s">
        <v>469</v>
      </c>
      <c r="C164" s="177">
        <v>3281120.14</v>
      </c>
      <c r="D164" s="95" t="s">
        <v>497</v>
      </c>
      <c r="E164" s="95" t="s">
        <v>499</v>
      </c>
    </row>
    <row r="165" spans="1:8" x14ac:dyDescent="0.2">
      <c r="A165" s="95">
        <v>2262</v>
      </c>
      <c r="B165" s="98" t="s">
        <v>470</v>
      </c>
      <c r="C165" s="177">
        <v>0</v>
      </c>
      <c r="D165" s="3" t="s">
        <v>330</v>
      </c>
      <c r="E165" s="3" t="s">
        <v>330</v>
      </c>
    </row>
    <row r="166" spans="1:8" x14ac:dyDescent="0.2">
      <c r="A166" s="95">
        <v>2263</v>
      </c>
      <c r="B166" s="98" t="s">
        <v>471</v>
      </c>
      <c r="C166" s="177">
        <v>0</v>
      </c>
      <c r="D166" s="3" t="s">
        <v>330</v>
      </c>
      <c r="E166" s="3" t="s">
        <v>330</v>
      </c>
    </row>
    <row r="167" spans="1:8" x14ac:dyDescent="0.2">
      <c r="A167" s="95">
        <v>2269</v>
      </c>
      <c r="B167" s="98" t="s">
        <v>472</v>
      </c>
      <c r="C167" s="177">
        <v>1119802705.76</v>
      </c>
      <c r="D167" s="95" t="s">
        <v>480</v>
      </c>
      <c r="E167" s="95" t="s">
        <v>498</v>
      </c>
    </row>
    <row r="169" spans="1:8" x14ac:dyDescent="0.2">
      <c r="A169" s="79" t="s">
        <v>473</v>
      </c>
      <c r="B169" s="78"/>
      <c r="C169" s="78"/>
      <c r="D169" s="78"/>
      <c r="E169" s="78"/>
    </row>
    <row r="170" spans="1:8" x14ac:dyDescent="0.2">
      <c r="A170" s="80" t="s">
        <v>6</v>
      </c>
      <c r="B170" s="79" t="s">
        <v>3</v>
      </c>
      <c r="C170" s="80" t="s">
        <v>4</v>
      </c>
      <c r="D170" s="80" t="s">
        <v>7</v>
      </c>
      <c r="E170" s="80" t="s">
        <v>43</v>
      </c>
    </row>
    <row r="171" spans="1:8" x14ac:dyDescent="0.2">
      <c r="A171" s="95">
        <v>2190</v>
      </c>
      <c r="B171" s="98" t="s">
        <v>474</v>
      </c>
      <c r="C171" s="96">
        <v>0</v>
      </c>
      <c r="D171" s="3" t="s">
        <v>330</v>
      </c>
      <c r="E171" s="3" t="s">
        <v>330</v>
      </c>
    </row>
    <row r="172" spans="1:8" x14ac:dyDescent="0.2">
      <c r="A172" s="95">
        <v>2191</v>
      </c>
      <c r="B172" s="98" t="s">
        <v>475</v>
      </c>
      <c r="C172" s="96">
        <v>0</v>
      </c>
      <c r="D172" s="3" t="s">
        <v>330</v>
      </c>
      <c r="E172" s="3" t="s">
        <v>330</v>
      </c>
    </row>
    <row r="173" spans="1:8" x14ac:dyDescent="0.2">
      <c r="A173" s="95">
        <v>2192</v>
      </c>
      <c r="B173" s="98" t="s">
        <v>476</v>
      </c>
      <c r="C173" s="96">
        <v>0</v>
      </c>
      <c r="D173" s="3" t="s">
        <v>330</v>
      </c>
      <c r="E173" s="3" t="s">
        <v>330</v>
      </c>
    </row>
    <row r="174" spans="1:8" x14ac:dyDescent="0.2">
      <c r="A174" s="95">
        <v>2199</v>
      </c>
      <c r="B174" s="98" t="s">
        <v>132</v>
      </c>
      <c r="C174" s="96">
        <v>0</v>
      </c>
      <c r="D174" s="3" t="s">
        <v>330</v>
      </c>
      <c r="E174" s="3" t="s">
        <v>330</v>
      </c>
    </row>
    <row r="176" spans="1:8" x14ac:dyDescent="0.2">
      <c r="A176" s="208" t="s">
        <v>453</v>
      </c>
      <c r="B176" s="208"/>
      <c r="C176" s="208"/>
      <c r="D176" s="208"/>
      <c r="E176" s="208"/>
      <c r="F176" s="208"/>
      <c r="G176" s="208"/>
      <c r="H176" s="208"/>
    </row>
    <row r="178" spans="4:4" x14ac:dyDescent="0.2">
      <c r="D178" s="40"/>
    </row>
  </sheetData>
  <sheetProtection formatCells="0" formatColumns="0" formatRows="0" insertColumns="0" insertRows="0" insertHyperlinks="0" deleteColumns="0" deleteRows="0" sort="0" autoFilter="0" pivotTables="0"/>
  <mergeCells count="10">
    <mergeCell ref="H12:H13"/>
    <mergeCell ref="A1:F1"/>
    <mergeCell ref="A2:F2"/>
    <mergeCell ref="A3:F3"/>
    <mergeCell ref="A176:H176"/>
    <mergeCell ref="F53:F54"/>
    <mergeCell ref="E40:F41"/>
    <mergeCell ref="G40:H41"/>
    <mergeCell ref="E39:F39"/>
    <mergeCell ref="G39:H39"/>
  </mergeCells>
  <printOptions horizontalCentered="1"/>
  <pageMargins left="0.31496062992125984" right="0.11811023622047245" top="0.55118110236220474" bottom="0.55118110236220474" header="0.31496062992125984" footer="0.31496062992125984"/>
  <pageSetup scale="66" orientation="landscape" r:id="rId1"/>
  <ignoredErrors>
    <ignoredError sqref="G1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opLeftCell="A198" zoomScaleNormal="100" workbookViewId="0">
      <selection activeCell="A216" sqref="A216:XFD226"/>
    </sheetView>
  </sheetViews>
  <sheetFormatPr baseColWidth="10" defaultColWidth="9.140625" defaultRowHeight="11.25" x14ac:dyDescent="0.2"/>
  <cols>
    <col min="1" max="1" width="10" style="2" customWidth="1"/>
    <col min="2" max="2" width="27.42578125" style="2" customWidth="1"/>
    <col min="3" max="3" width="28.7109375" style="2" customWidth="1"/>
    <col min="4" max="4" width="26.42578125" style="2" customWidth="1"/>
    <col min="5" max="5" width="25.7109375" style="2" customWidth="1"/>
    <col min="6" max="6" width="13.28515625" style="2" customWidth="1"/>
    <col min="7" max="7" width="14.7109375" style="2" customWidth="1"/>
    <col min="8" max="8" width="20" style="2" customWidth="1"/>
    <col min="9" max="9" width="13.5703125" style="2" customWidth="1"/>
    <col min="10" max="16384" width="9.140625" style="2"/>
  </cols>
  <sheetData>
    <row r="1" spans="1:9" s="5" customFormat="1" ht="12.2" customHeight="1" x14ac:dyDescent="0.25">
      <c r="A1" s="206" t="str">
        <f>ESF!A1</f>
        <v>Poder Judicial del Estado de Guanajuato</v>
      </c>
      <c r="B1" s="206"/>
      <c r="C1" s="206"/>
      <c r="D1" s="206"/>
      <c r="E1" s="206"/>
      <c r="F1" s="84" t="s">
        <v>30</v>
      </c>
      <c r="G1" s="165">
        <f>+ESF!H1</f>
        <v>2025</v>
      </c>
    </row>
    <row r="2" spans="1:9" s="1" customFormat="1" ht="12.2" customHeight="1" x14ac:dyDescent="0.25">
      <c r="A2" s="206" t="s">
        <v>137</v>
      </c>
      <c r="B2" s="206"/>
      <c r="C2" s="206"/>
      <c r="D2" s="206"/>
      <c r="E2" s="206"/>
      <c r="F2" s="84" t="s">
        <v>31</v>
      </c>
      <c r="G2" s="82" t="str">
        <f>+ESF!H2</f>
        <v>Trimestral</v>
      </c>
    </row>
    <row r="3" spans="1:9" s="1" customFormat="1" ht="12.2" customHeight="1" x14ac:dyDescent="0.25">
      <c r="A3" s="206" t="str">
        <f>ESF!A3</f>
        <v>Correspondiente del 1 de Enero al 31 de Marzo de 2025</v>
      </c>
      <c r="B3" s="206"/>
      <c r="C3" s="206"/>
      <c r="D3" s="206"/>
      <c r="E3" s="206"/>
      <c r="F3" s="84" t="s">
        <v>32</v>
      </c>
      <c r="G3" s="82">
        <f>+ESF!H3</f>
        <v>1</v>
      </c>
    </row>
    <row r="4" spans="1:9" x14ac:dyDescent="0.2">
      <c r="A4" s="83" t="s">
        <v>33</v>
      </c>
      <c r="B4" s="79"/>
      <c r="C4" s="79"/>
      <c r="D4" s="79"/>
      <c r="E4" s="79"/>
      <c r="F4" s="79"/>
      <c r="G4" s="79"/>
    </row>
    <row r="6" spans="1:9" x14ac:dyDescent="0.2">
      <c r="A6" s="85" t="s">
        <v>491</v>
      </c>
      <c r="B6" s="85"/>
      <c r="C6" s="79"/>
      <c r="D6" s="79"/>
      <c r="E6" s="79"/>
      <c r="F6" s="79"/>
      <c r="G6" s="79"/>
    </row>
    <row r="7" spans="1:9" x14ac:dyDescent="0.2">
      <c r="A7" s="80" t="s">
        <v>6</v>
      </c>
      <c r="B7" s="79" t="s">
        <v>3</v>
      </c>
      <c r="C7" s="79"/>
      <c r="D7" s="79"/>
      <c r="E7" s="80" t="s">
        <v>4</v>
      </c>
      <c r="F7" s="80" t="s">
        <v>191</v>
      </c>
      <c r="G7" s="80" t="s">
        <v>478</v>
      </c>
    </row>
    <row r="8" spans="1:9" x14ac:dyDescent="0.2">
      <c r="A8" s="101">
        <v>4000</v>
      </c>
      <c r="B8" s="102" t="s">
        <v>477</v>
      </c>
      <c r="E8" s="178">
        <v>911633281.32000005</v>
      </c>
      <c r="F8" s="123">
        <f>+F9+F56+F68</f>
        <v>0.99999999999999989</v>
      </c>
      <c r="I8" s="4"/>
    </row>
    <row r="9" spans="1:9" x14ac:dyDescent="0.2">
      <c r="A9" s="101">
        <v>4100</v>
      </c>
      <c r="B9" s="102" t="s">
        <v>138</v>
      </c>
      <c r="E9" s="178">
        <v>4072114.62</v>
      </c>
      <c r="F9" s="123">
        <f>+E9/$E$8</f>
        <v>4.4668340915590297E-3</v>
      </c>
    </row>
    <row r="10" spans="1:9" x14ac:dyDescent="0.2">
      <c r="A10" s="101">
        <v>4110</v>
      </c>
      <c r="B10" s="102" t="s">
        <v>139</v>
      </c>
      <c r="E10" s="178">
        <v>0</v>
      </c>
      <c r="F10" s="114">
        <v>0</v>
      </c>
    </row>
    <row r="11" spans="1:9" x14ac:dyDescent="0.2">
      <c r="A11" s="103">
        <v>4111</v>
      </c>
      <c r="B11" s="104" t="s">
        <v>140</v>
      </c>
      <c r="E11" s="179">
        <v>0</v>
      </c>
      <c r="F11" s="114">
        <v>0</v>
      </c>
    </row>
    <row r="12" spans="1:9" x14ac:dyDescent="0.2">
      <c r="A12" s="103">
        <v>4112</v>
      </c>
      <c r="B12" s="104" t="s">
        <v>141</v>
      </c>
      <c r="E12" s="179">
        <v>0</v>
      </c>
      <c r="F12" s="114">
        <v>0</v>
      </c>
    </row>
    <row r="13" spans="1:9" x14ac:dyDescent="0.2">
      <c r="A13" s="103">
        <v>4113</v>
      </c>
      <c r="B13" s="104" t="s">
        <v>142</v>
      </c>
      <c r="E13" s="179">
        <v>0</v>
      </c>
      <c r="F13" s="114">
        <v>0</v>
      </c>
    </row>
    <row r="14" spans="1:9" x14ac:dyDescent="0.2">
      <c r="A14" s="103">
        <v>4114</v>
      </c>
      <c r="B14" s="104" t="s">
        <v>143</v>
      </c>
      <c r="E14" s="179">
        <v>0</v>
      </c>
      <c r="F14" s="114">
        <v>0</v>
      </c>
    </row>
    <row r="15" spans="1:9" x14ac:dyDescent="0.2">
      <c r="A15" s="103">
        <v>4115</v>
      </c>
      <c r="B15" s="104" t="s">
        <v>144</v>
      </c>
      <c r="E15" s="179">
        <v>0</v>
      </c>
      <c r="F15" s="114">
        <v>0</v>
      </c>
    </row>
    <row r="16" spans="1:9" ht="10.5" customHeight="1" x14ac:dyDescent="0.2">
      <c r="A16" s="103">
        <v>4116</v>
      </c>
      <c r="B16" s="104" t="s">
        <v>145</v>
      </c>
      <c r="E16" s="179">
        <v>0</v>
      </c>
      <c r="F16" s="114">
        <v>0</v>
      </c>
    </row>
    <row r="17" spans="1:6" x14ac:dyDescent="0.2">
      <c r="A17" s="103">
        <v>4117</v>
      </c>
      <c r="B17" s="104" t="s">
        <v>146</v>
      </c>
      <c r="C17" s="100"/>
      <c r="D17" s="100"/>
      <c r="E17" s="179">
        <v>0</v>
      </c>
      <c r="F17" s="114">
        <v>0</v>
      </c>
    </row>
    <row r="18" spans="1:6" ht="21.75" customHeight="1" x14ac:dyDescent="0.2">
      <c r="A18" s="122">
        <v>4118</v>
      </c>
      <c r="B18" s="211" t="s">
        <v>346</v>
      </c>
      <c r="C18" s="211"/>
      <c r="D18" s="211"/>
      <c r="E18" s="200">
        <v>0</v>
      </c>
      <c r="F18" s="134">
        <v>0</v>
      </c>
    </row>
    <row r="19" spans="1:6" x14ac:dyDescent="0.2">
      <c r="A19" s="103">
        <v>4119</v>
      </c>
      <c r="B19" s="104" t="s">
        <v>147</v>
      </c>
      <c r="E19" s="179">
        <v>0</v>
      </c>
      <c r="F19" s="114">
        <v>0</v>
      </c>
    </row>
    <row r="20" spans="1:6" x14ac:dyDescent="0.2">
      <c r="A20" s="101">
        <v>4120</v>
      </c>
      <c r="B20" s="102" t="s">
        <v>148</v>
      </c>
      <c r="E20" s="178">
        <v>0</v>
      </c>
      <c r="F20" s="123">
        <v>0</v>
      </c>
    </row>
    <row r="21" spans="1:6" x14ac:dyDescent="0.2">
      <c r="A21" s="103">
        <v>4121</v>
      </c>
      <c r="B21" s="104" t="s">
        <v>149</v>
      </c>
      <c r="E21" s="179">
        <v>0</v>
      </c>
      <c r="F21" s="114">
        <v>0</v>
      </c>
    </row>
    <row r="22" spans="1:6" x14ac:dyDescent="0.2">
      <c r="A22" s="103">
        <v>4122</v>
      </c>
      <c r="B22" s="104" t="s">
        <v>347</v>
      </c>
      <c r="E22" s="179">
        <v>0</v>
      </c>
      <c r="F22" s="114">
        <v>0</v>
      </c>
    </row>
    <row r="23" spans="1:6" x14ac:dyDescent="0.2">
      <c r="A23" s="103">
        <v>4123</v>
      </c>
      <c r="B23" s="104" t="s">
        <v>150</v>
      </c>
      <c r="E23" s="179">
        <v>0</v>
      </c>
      <c r="F23" s="114">
        <v>0</v>
      </c>
    </row>
    <row r="24" spans="1:6" x14ac:dyDescent="0.2">
      <c r="A24" s="103">
        <v>4124</v>
      </c>
      <c r="B24" s="104" t="s">
        <v>151</v>
      </c>
      <c r="E24" s="179">
        <v>0</v>
      </c>
      <c r="F24" s="114">
        <v>0</v>
      </c>
    </row>
    <row r="25" spans="1:6" x14ac:dyDescent="0.2">
      <c r="A25" s="103">
        <v>4129</v>
      </c>
      <c r="B25" s="104" t="s">
        <v>152</v>
      </c>
      <c r="E25" s="179">
        <v>0</v>
      </c>
      <c r="F25" s="114">
        <v>0</v>
      </c>
    </row>
    <row r="26" spans="1:6" x14ac:dyDescent="0.2">
      <c r="A26" s="101">
        <v>4130</v>
      </c>
      <c r="B26" s="102" t="s">
        <v>153</v>
      </c>
      <c r="E26" s="178">
        <v>0</v>
      </c>
      <c r="F26" s="123">
        <v>0</v>
      </c>
    </row>
    <row r="27" spans="1:6" x14ac:dyDescent="0.2">
      <c r="A27" s="103">
        <v>4131</v>
      </c>
      <c r="B27" s="104" t="s">
        <v>154</v>
      </c>
      <c r="C27" s="100"/>
      <c r="D27" s="100"/>
      <c r="E27" s="179">
        <v>0</v>
      </c>
      <c r="F27" s="114">
        <v>0</v>
      </c>
    </row>
    <row r="28" spans="1:6" ht="21" customHeight="1" x14ac:dyDescent="0.2">
      <c r="A28" s="122">
        <v>4132</v>
      </c>
      <c r="B28" s="211" t="s">
        <v>348</v>
      </c>
      <c r="C28" s="211"/>
      <c r="D28" s="211"/>
      <c r="E28" s="200">
        <v>0</v>
      </c>
      <c r="F28" s="134">
        <v>0</v>
      </c>
    </row>
    <row r="29" spans="1:6" x14ac:dyDescent="0.2">
      <c r="A29" s="101">
        <v>4140</v>
      </c>
      <c r="B29" s="102" t="s">
        <v>155</v>
      </c>
      <c r="E29" s="178">
        <v>0</v>
      </c>
      <c r="F29" s="123">
        <v>0</v>
      </c>
    </row>
    <row r="30" spans="1:6" x14ac:dyDescent="0.2">
      <c r="A30" s="103">
        <v>4141</v>
      </c>
      <c r="B30" s="113" t="s">
        <v>156</v>
      </c>
      <c r="E30" s="179">
        <v>0</v>
      </c>
      <c r="F30" s="114">
        <v>0</v>
      </c>
    </row>
    <row r="31" spans="1:6" x14ac:dyDescent="0.2">
      <c r="A31" s="103">
        <v>4143</v>
      </c>
      <c r="B31" s="113" t="s">
        <v>157</v>
      </c>
      <c r="E31" s="179">
        <v>0</v>
      </c>
      <c r="F31" s="114">
        <v>0</v>
      </c>
    </row>
    <row r="32" spans="1:6" ht="11.25" customHeight="1" x14ac:dyDescent="0.2">
      <c r="A32" s="103">
        <v>4144</v>
      </c>
      <c r="B32" s="113" t="s">
        <v>158</v>
      </c>
      <c r="C32" s="100"/>
      <c r="D32" s="100"/>
      <c r="E32" s="179">
        <v>0</v>
      </c>
      <c r="F32" s="114">
        <v>0</v>
      </c>
    </row>
    <row r="33" spans="1:6" ht="20.25" customHeight="1" x14ac:dyDescent="0.2">
      <c r="A33" s="122">
        <v>4145</v>
      </c>
      <c r="B33" s="211" t="s">
        <v>349</v>
      </c>
      <c r="C33" s="211"/>
      <c r="D33" s="211"/>
      <c r="E33" s="200">
        <v>0</v>
      </c>
      <c r="F33" s="134">
        <v>0</v>
      </c>
    </row>
    <row r="34" spans="1:6" x14ac:dyDescent="0.2">
      <c r="A34" s="103">
        <v>4149</v>
      </c>
      <c r="B34" s="113" t="s">
        <v>159</v>
      </c>
      <c r="E34" s="179">
        <v>0</v>
      </c>
      <c r="F34" s="114">
        <v>0</v>
      </c>
    </row>
    <row r="35" spans="1:6" x14ac:dyDescent="0.2">
      <c r="A35" s="101">
        <v>4150</v>
      </c>
      <c r="B35" s="102" t="s">
        <v>350</v>
      </c>
      <c r="E35" s="178">
        <v>0</v>
      </c>
      <c r="F35" s="123">
        <f t="shared" ref="F35:F36" si="0">+E35/$E$8</f>
        <v>0</v>
      </c>
    </row>
    <row r="36" spans="1:6" x14ac:dyDescent="0.2">
      <c r="A36" s="103">
        <v>4151</v>
      </c>
      <c r="B36" s="113" t="s">
        <v>350</v>
      </c>
      <c r="C36" s="100"/>
      <c r="D36" s="100"/>
      <c r="E36" s="179">
        <v>0</v>
      </c>
      <c r="F36" s="114">
        <f t="shared" si="0"/>
        <v>0</v>
      </c>
    </row>
    <row r="37" spans="1:6" ht="22.5" customHeight="1" x14ac:dyDescent="0.2">
      <c r="A37" s="122">
        <v>4154</v>
      </c>
      <c r="B37" s="211" t="s">
        <v>351</v>
      </c>
      <c r="C37" s="211"/>
      <c r="D37" s="211"/>
      <c r="E37" s="200">
        <v>0</v>
      </c>
      <c r="F37" s="134">
        <v>0</v>
      </c>
    </row>
    <row r="38" spans="1:6" x14ac:dyDescent="0.2">
      <c r="A38" s="101">
        <v>4160</v>
      </c>
      <c r="B38" s="102" t="s">
        <v>352</v>
      </c>
      <c r="E38" s="178">
        <v>0</v>
      </c>
      <c r="F38" s="123">
        <v>0</v>
      </c>
    </row>
    <row r="39" spans="1:6" x14ac:dyDescent="0.2">
      <c r="A39" s="103">
        <v>4161</v>
      </c>
      <c r="B39" s="113" t="s">
        <v>160</v>
      </c>
      <c r="E39" s="179">
        <v>0</v>
      </c>
      <c r="F39" s="114">
        <v>0</v>
      </c>
    </row>
    <row r="40" spans="1:6" x14ac:dyDescent="0.2">
      <c r="A40" s="103">
        <v>4162</v>
      </c>
      <c r="B40" s="113" t="s">
        <v>161</v>
      </c>
      <c r="E40" s="179">
        <v>0</v>
      </c>
      <c r="F40" s="114">
        <v>0</v>
      </c>
    </row>
    <row r="41" spans="1:6" x14ac:dyDescent="0.2">
      <c r="A41" s="103">
        <v>4163</v>
      </c>
      <c r="B41" s="113" t="s">
        <v>162</v>
      </c>
      <c r="E41" s="179">
        <v>0</v>
      </c>
      <c r="F41" s="114">
        <v>0</v>
      </c>
    </row>
    <row r="42" spans="1:6" x14ac:dyDescent="0.2">
      <c r="A42" s="103">
        <v>4164</v>
      </c>
      <c r="B42" s="113" t="s">
        <v>163</v>
      </c>
      <c r="E42" s="179">
        <v>0</v>
      </c>
      <c r="F42" s="114">
        <v>0</v>
      </c>
    </row>
    <row r="43" spans="1:6" x14ac:dyDescent="0.2">
      <c r="A43" s="103">
        <v>4165</v>
      </c>
      <c r="B43" s="113" t="s">
        <v>164</v>
      </c>
      <c r="C43" s="100"/>
      <c r="D43" s="100"/>
      <c r="E43" s="179">
        <v>0</v>
      </c>
      <c r="F43" s="114">
        <v>0</v>
      </c>
    </row>
    <row r="44" spans="1:6" ht="22.5" customHeight="1" x14ac:dyDescent="0.2">
      <c r="A44" s="122">
        <v>4166</v>
      </c>
      <c r="B44" s="211" t="s">
        <v>353</v>
      </c>
      <c r="C44" s="211"/>
      <c r="D44" s="211"/>
      <c r="E44" s="200">
        <v>0</v>
      </c>
      <c r="F44" s="134">
        <v>0</v>
      </c>
    </row>
    <row r="45" spans="1:6" x14ac:dyDescent="0.2">
      <c r="A45" s="103">
        <v>4168</v>
      </c>
      <c r="B45" s="113" t="s">
        <v>165</v>
      </c>
      <c r="E45" s="179">
        <v>0</v>
      </c>
      <c r="F45" s="114">
        <v>0</v>
      </c>
    </row>
    <row r="46" spans="1:6" x14ac:dyDescent="0.2">
      <c r="A46" s="103">
        <v>4169</v>
      </c>
      <c r="B46" s="113" t="s">
        <v>166</v>
      </c>
      <c r="E46" s="179">
        <v>0</v>
      </c>
      <c r="F46" s="114">
        <v>0</v>
      </c>
    </row>
    <row r="47" spans="1:6" x14ac:dyDescent="0.2">
      <c r="A47" s="101">
        <v>4170</v>
      </c>
      <c r="B47" s="102" t="s">
        <v>367</v>
      </c>
      <c r="C47" s="100"/>
      <c r="D47" s="100"/>
      <c r="E47" s="178">
        <v>4072114.62</v>
      </c>
      <c r="F47" s="123">
        <f t="shared" ref="F47" si="1">+E47/$E$8</f>
        <v>4.4668340915590297E-3</v>
      </c>
    </row>
    <row r="48" spans="1:6" x14ac:dyDescent="0.2">
      <c r="A48" s="103">
        <v>4171</v>
      </c>
      <c r="B48" s="113" t="s">
        <v>354</v>
      </c>
      <c r="C48" s="100"/>
      <c r="D48" s="100"/>
      <c r="E48" s="179">
        <v>0</v>
      </c>
      <c r="F48" s="114">
        <v>0</v>
      </c>
    </row>
    <row r="49" spans="1:7" x14ac:dyDescent="0.2">
      <c r="A49" s="103">
        <v>4172</v>
      </c>
      <c r="B49" s="113" t="s">
        <v>355</v>
      </c>
      <c r="C49" s="100"/>
      <c r="D49" s="100"/>
      <c r="E49" s="179">
        <v>0</v>
      </c>
      <c r="F49" s="114">
        <v>0</v>
      </c>
    </row>
    <row r="50" spans="1:7" ht="21" customHeight="1" x14ac:dyDescent="0.2">
      <c r="A50" s="122">
        <v>4173</v>
      </c>
      <c r="B50" s="211" t="s">
        <v>356</v>
      </c>
      <c r="C50" s="211"/>
      <c r="D50" s="211"/>
      <c r="E50" s="200">
        <v>0</v>
      </c>
      <c r="F50" s="134">
        <v>0</v>
      </c>
    </row>
    <row r="51" spans="1:7" ht="23.25" customHeight="1" x14ac:dyDescent="0.2">
      <c r="A51" s="122">
        <v>4174</v>
      </c>
      <c r="B51" s="211" t="s">
        <v>357</v>
      </c>
      <c r="C51" s="211"/>
      <c r="D51" s="211"/>
      <c r="E51" s="200">
        <v>0</v>
      </c>
      <c r="F51" s="134">
        <v>0</v>
      </c>
    </row>
    <row r="52" spans="1:7" ht="23.25" customHeight="1" x14ac:dyDescent="0.2">
      <c r="A52" s="122">
        <v>4175</v>
      </c>
      <c r="B52" s="211" t="s">
        <v>358</v>
      </c>
      <c r="C52" s="211"/>
      <c r="D52" s="211"/>
      <c r="E52" s="200">
        <v>0</v>
      </c>
      <c r="F52" s="134">
        <v>0</v>
      </c>
    </row>
    <row r="53" spans="1:7" ht="23.25" customHeight="1" x14ac:dyDescent="0.2">
      <c r="A53" s="122">
        <v>4176</v>
      </c>
      <c r="B53" s="211" t="s">
        <v>359</v>
      </c>
      <c r="C53" s="211"/>
      <c r="D53" s="211"/>
      <c r="E53" s="200">
        <v>0</v>
      </c>
      <c r="F53" s="134">
        <v>0</v>
      </c>
    </row>
    <row r="54" spans="1:7" ht="23.25" customHeight="1" x14ac:dyDescent="0.2">
      <c r="A54" s="122">
        <v>4177</v>
      </c>
      <c r="B54" s="211" t="s">
        <v>360</v>
      </c>
      <c r="C54" s="211"/>
      <c r="D54" s="211"/>
      <c r="E54" s="200">
        <v>0</v>
      </c>
      <c r="F54" s="134">
        <v>0</v>
      </c>
    </row>
    <row r="55" spans="1:7" ht="22.5" customHeight="1" x14ac:dyDescent="0.2">
      <c r="A55" s="122">
        <v>4178</v>
      </c>
      <c r="B55" s="211" t="s">
        <v>361</v>
      </c>
      <c r="C55" s="211"/>
      <c r="D55" s="211"/>
      <c r="E55" s="200">
        <v>4072114.62</v>
      </c>
      <c r="F55" s="134">
        <f t="shared" ref="F55:F56" si="2">+E55/$E$8</f>
        <v>4.4668340915590297E-3</v>
      </c>
      <c r="G55" s="135"/>
    </row>
    <row r="56" spans="1:7" ht="33" customHeight="1" x14ac:dyDescent="0.2">
      <c r="A56" s="121">
        <v>4200</v>
      </c>
      <c r="B56" s="212" t="s">
        <v>362</v>
      </c>
      <c r="C56" s="212"/>
      <c r="D56" s="212"/>
      <c r="E56" s="201">
        <v>852159461</v>
      </c>
      <c r="F56" s="202">
        <f t="shared" si="2"/>
        <v>0.934761244966962</v>
      </c>
      <c r="G56" s="203" t="s">
        <v>493</v>
      </c>
    </row>
    <row r="57" spans="1:7" ht="22.5" customHeight="1" x14ac:dyDescent="0.2">
      <c r="A57" s="121">
        <v>4210</v>
      </c>
      <c r="B57" s="212" t="s">
        <v>363</v>
      </c>
      <c r="C57" s="212"/>
      <c r="D57" s="212"/>
      <c r="E57" s="201">
        <v>0</v>
      </c>
      <c r="F57" s="134">
        <v>0</v>
      </c>
      <c r="G57" s="146"/>
    </row>
    <row r="58" spans="1:7" x14ac:dyDescent="0.2">
      <c r="A58" s="103">
        <v>4211</v>
      </c>
      <c r="B58" s="113" t="s">
        <v>167</v>
      </c>
      <c r="E58" s="179">
        <v>0</v>
      </c>
      <c r="F58" s="114">
        <v>0</v>
      </c>
      <c r="G58" s="146"/>
    </row>
    <row r="59" spans="1:7" x14ac:dyDescent="0.2">
      <c r="A59" s="103">
        <v>4212</v>
      </c>
      <c r="B59" s="113" t="s">
        <v>168</v>
      </c>
      <c r="E59" s="179">
        <v>0</v>
      </c>
      <c r="F59" s="114">
        <v>0</v>
      </c>
      <c r="G59" s="146"/>
    </row>
    <row r="60" spans="1:7" x14ac:dyDescent="0.2">
      <c r="A60" s="103">
        <v>4213</v>
      </c>
      <c r="B60" s="113" t="s">
        <v>169</v>
      </c>
      <c r="E60" s="179">
        <v>0</v>
      </c>
      <c r="F60" s="114">
        <v>0</v>
      </c>
      <c r="G60" s="146"/>
    </row>
    <row r="61" spans="1:7" x14ac:dyDescent="0.2">
      <c r="A61" s="103">
        <v>4214</v>
      </c>
      <c r="B61" s="113" t="s">
        <v>364</v>
      </c>
      <c r="E61" s="179">
        <v>0</v>
      </c>
      <c r="F61" s="114">
        <v>0</v>
      </c>
      <c r="G61" s="146"/>
    </row>
    <row r="62" spans="1:7" x14ac:dyDescent="0.2">
      <c r="A62" s="103">
        <v>4215</v>
      </c>
      <c r="B62" s="113" t="s">
        <v>365</v>
      </c>
      <c r="E62" s="179">
        <v>0</v>
      </c>
      <c r="F62" s="114">
        <v>0</v>
      </c>
      <c r="G62" s="146"/>
    </row>
    <row r="63" spans="1:7" x14ac:dyDescent="0.2">
      <c r="A63" s="101">
        <v>4220</v>
      </c>
      <c r="B63" s="102" t="s">
        <v>170</v>
      </c>
      <c r="E63" s="178">
        <v>852159461</v>
      </c>
      <c r="F63" s="123">
        <f t="shared" ref="F63:F64" si="3">+E63/$E$8</f>
        <v>0.934761244966962</v>
      </c>
      <c r="G63" s="151" t="s">
        <v>493</v>
      </c>
    </row>
    <row r="64" spans="1:7" x14ac:dyDescent="0.2">
      <c r="A64" s="103">
        <v>4221</v>
      </c>
      <c r="B64" s="113" t="s">
        <v>171</v>
      </c>
      <c r="E64" s="179">
        <v>852159461</v>
      </c>
      <c r="F64" s="114">
        <f t="shared" si="3"/>
        <v>0.934761244966962</v>
      </c>
      <c r="G64" s="151" t="s">
        <v>493</v>
      </c>
    </row>
    <row r="65" spans="1:9" x14ac:dyDescent="0.2">
      <c r="A65" s="103">
        <v>4223</v>
      </c>
      <c r="B65" s="113" t="s">
        <v>172</v>
      </c>
      <c r="E65" s="179">
        <v>0</v>
      </c>
      <c r="F65" s="114">
        <v>0</v>
      </c>
    </row>
    <row r="66" spans="1:9" x14ac:dyDescent="0.2">
      <c r="A66" s="103">
        <v>4225</v>
      </c>
      <c r="B66" s="113" t="s">
        <v>174</v>
      </c>
      <c r="E66" s="179">
        <v>0</v>
      </c>
      <c r="F66" s="114">
        <v>0</v>
      </c>
    </row>
    <row r="67" spans="1:9" x14ac:dyDescent="0.2">
      <c r="A67" s="103">
        <v>4227</v>
      </c>
      <c r="B67" s="113" t="s">
        <v>366</v>
      </c>
      <c r="E67" s="179">
        <v>0</v>
      </c>
      <c r="F67" s="114">
        <v>0</v>
      </c>
    </row>
    <row r="68" spans="1:9" x14ac:dyDescent="0.2">
      <c r="A68" s="105">
        <v>4300</v>
      </c>
      <c r="B68" s="102" t="s">
        <v>175</v>
      </c>
      <c r="E68" s="178">
        <v>55401705.700000003</v>
      </c>
      <c r="F68" s="123">
        <f t="shared" ref="F68:F69" si="4">+E68/$E$8</f>
        <v>6.077192094147886E-2</v>
      </c>
    </row>
    <row r="69" spans="1:9" x14ac:dyDescent="0.2">
      <c r="A69" s="105">
        <v>4310</v>
      </c>
      <c r="B69" s="102" t="s">
        <v>176</v>
      </c>
      <c r="E69" s="178">
        <f>SUM(E70:E71)</f>
        <v>54401899.039999999</v>
      </c>
      <c r="F69" s="123">
        <f t="shared" si="4"/>
        <v>5.9675200713634247E-2</v>
      </c>
    </row>
    <row r="70" spans="1:9" x14ac:dyDescent="0.2">
      <c r="A70" s="106">
        <v>4311</v>
      </c>
      <c r="B70" s="113" t="s">
        <v>368</v>
      </c>
      <c r="C70" s="111"/>
      <c r="D70" s="111"/>
      <c r="E70" s="179">
        <v>54401899.039999999</v>
      </c>
      <c r="F70" s="114">
        <f t="shared" ref="F70" si="5">+E70/$E$8</f>
        <v>5.9675200713634247E-2</v>
      </c>
      <c r="G70" s="111"/>
    </row>
    <row r="71" spans="1:9" x14ac:dyDescent="0.2">
      <c r="A71" s="106">
        <v>4319</v>
      </c>
      <c r="B71" s="113" t="s">
        <v>177</v>
      </c>
      <c r="C71" s="111"/>
      <c r="D71" s="111"/>
      <c r="E71" s="179">
        <v>0</v>
      </c>
      <c r="F71" s="114">
        <v>0</v>
      </c>
      <c r="G71" s="112"/>
    </row>
    <row r="72" spans="1:9" x14ac:dyDescent="0.2">
      <c r="A72" s="105">
        <v>4320</v>
      </c>
      <c r="B72" s="102" t="s">
        <v>178</v>
      </c>
      <c r="C72" s="100"/>
      <c r="D72" s="100"/>
      <c r="E72" s="178">
        <v>0</v>
      </c>
      <c r="F72" s="123">
        <v>0</v>
      </c>
    </row>
    <row r="73" spans="1:9" x14ac:dyDescent="0.2">
      <c r="A73" s="106">
        <v>4321</v>
      </c>
      <c r="B73" s="104" t="s">
        <v>179</v>
      </c>
      <c r="C73" s="100"/>
      <c r="D73" s="100"/>
      <c r="E73" s="179">
        <v>0</v>
      </c>
      <c r="F73" s="114">
        <v>0</v>
      </c>
    </row>
    <row r="74" spans="1:9" x14ac:dyDescent="0.2">
      <c r="A74" s="106">
        <v>4322</v>
      </c>
      <c r="B74" s="104" t="s">
        <v>180</v>
      </c>
      <c r="E74" s="179">
        <v>0</v>
      </c>
      <c r="F74" s="114">
        <v>0</v>
      </c>
      <c r="H74" s="4"/>
      <c r="I74" s="4"/>
    </row>
    <row r="75" spans="1:9" x14ac:dyDescent="0.2">
      <c r="A75" s="106">
        <v>4323</v>
      </c>
      <c r="B75" s="104" t="s">
        <v>181</v>
      </c>
      <c r="E75" s="179">
        <v>0</v>
      </c>
      <c r="F75" s="114">
        <v>0</v>
      </c>
    </row>
    <row r="76" spans="1:9" x14ac:dyDescent="0.2">
      <c r="A76" s="106">
        <v>4324</v>
      </c>
      <c r="B76" s="104" t="s">
        <v>182</v>
      </c>
      <c r="E76" s="179">
        <v>0</v>
      </c>
      <c r="F76" s="114">
        <v>0</v>
      </c>
    </row>
    <row r="77" spans="1:9" x14ac:dyDescent="0.2">
      <c r="A77" s="106">
        <v>4325</v>
      </c>
      <c r="B77" s="104" t="s">
        <v>183</v>
      </c>
      <c r="E77" s="179">
        <v>0</v>
      </c>
      <c r="F77" s="114">
        <v>0</v>
      </c>
    </row>
    <row r="78" spans="1:9" x14ac:dyDescent="0.2">
      <c r="A78" s="105">
        <v>4330</v>
      </c>
      <c r="B78" s="102" t="s">
        <v>184</v>
      </c>
      <c r="E78" s="178">
        <v>0</v>
      </c>
      <c r="F78" s="123">
        <v>0</v>
      </c>
    </row>
    <row r="79" spans="1:9" x14ac:dyDescent="0.2">
      <c r="A79" s="106">
        <v>4331</v>
      </c>
      <c r="B79" s="104" t="s">
        <v>184</v>
      </c>
      <c r="E79" s="179">
        <v>0</v>
      </c>
      <c r="F79" s="114">
        <v>0</v>
      </c>
    </row>
    <row r="80" spans="1:9" x14ac:dyDescent="0.2">
      <c r="A80" s="105">
        <v>4340</v>
      </c>
      <c r="B80" s="102" t="s">
        <v>185</v>
      </c>
      <c r="E80" s="178">
        <v>0</v>
      </c>
      <c r="F80" s="123">
        <v>0</v>
      </c>
    </row>
    <row r="81" spans="1:10" x14ac:dyDescent="0.2">
      <c r="A81" s="106">
        <v>4341</v>
      </c>
      <c r="B81" s="104" t="s">
        <v>185</v>
      </c>
      <c r="E81" s="179">
        <v>0</v>
      </c>
      <c r="F81" s="114">
        <v>0</v>
      </c>
    </row>
    <row r="82" spans="1:10" x14ac:dyDescent="0.2">
      <c r="A82" s="105">
        <v>4390</v>
      </c>
      <c r="B82" s="102" t="s">
        <v>186</v>
      </c>
      <c r="E82" s="178">
        <v>999806.66</v>
      </c>
      <c r="F82" s="123">
        <f t="shared" ref="F82:F84" si="6">+E82/$E$8</f>
        <v>1.0967202278446102E-3</v>
      </c>
    </row>
    <row r="83" spans="1:10" x14ac:dyDescent="0.2">
      <c r="A83" s="106">
        <v>4392</v>
      </c>
      <c r="B83" s="104" t="s">
        <v>187</v>
      </c>
      <c r="E83" s="179">
        <v>0</v>
      </c>
      <c r="F83" s="114">
        <v>0</v>
      </c>
    </row>
    <row r="84" spans="1:10" x14ac:dyDescent="0.2">
      <c r="A84" s="106">
        <v>4393</v>
      </c>
      <c r="B84" s="104" t="s">
        <v>369</v>
      </c>
      <c r="E84" s="179">
        <v>0.91</v>
      </c>
      <c r="F84" s="114">
        <f t="shared" si="6"/>
        <v>9.9820840095083514E-10</v>
      </c>
    </row>
    <row r="85" spans="1:10" x14ac:dyDescent="0.2">
      <c r="A85" s="106">
        <v>4394</v>
      </c>
      <c r="B85" s="104" t="s">
        <v>188</v>
      </c>
      <c r="E85" s="179">
        <v>0</v>
      </c>
      <c r="F85" s="114">
        <v>0</v>
      </c>
    </row>
    <row r="86" spans="1:10" x14ac:dyDescent="0.2">
      <c r="A86" s="106">
        <v>4395</v>
      </c>
      <c r="B86" s="104" t="s">
        <v>189</v>
      </c>
      <c r="E86" s="179">
        <v>0</v>
      </c>
      <c r="F86" s="114">
        <v>0</v>
      </c>
    </row>
    <row r="87" spans="1:10" x14ac:dyDescent="0.2">
      <c r="A87" s="106">
        <v>4396</v>
      </c>
      <c r="B87" s="104" t="s">
        <v>190</v>
      </c>
      <c r="C87" s="107"/>
      <c r="D87" s="107"/>
      <c r="E87" s="179">
        <v>0</v>
      </c>
      <c r="F87" s="114">
        <v>0</v>
      </c>
      <c r="G87" s="107"/>
    </row>
    <row r="88" spans="1:10" x14ac:dyDescent="0.2">
      <c r="A88" s="106">
        <v>4397</v>
      </c>
      <c r="B88" s="104" t="s">
        <v>370</v>
      </c>
      <c r="C88" s="107"/>
      <c r="D88" s="107"/>
      <c r="E88" s="179">
        <v>0</v>
      </c>
      <c r="F88" s="114">
        <v>0</v>
      </c>
      <c r="G88" s="108"/>
    </row>
    <row r="89" spans="1:10" x14ac:dyDescent="0.2">
      <c r="A89" s="106">
        <v>4399</v>
      </c>
      <c r="B89" s="104" t="s">
        <v>186</v>
      </c>
      <c r="C89" s="109"/>
      <c r="D89" s="109"/>
      <c r="E89" s="179">
        <v>999805.75</v>
      </c>
      <c r="F89" s="114">
        <f t="shared" ref="F89" si="7">+E89/$E$8</f>
        <v>1.0967192296362093E-3</v>
      </c>
      <c r="G89" s="110"/>
      <c r="I89" s="4"/>
    </row>
    <row r="92" spans="1:10" x14ac:dyDescent="0.2">
      <c r="A92" s="79" t="s">
        <v>511</v>
      </c>
      <c r="B92" s="79"/>
      <c r="C92" s="79"/>
      <c r="D92" s="79"/>
      <c r="E92" s="79"/>
      <c r="F92" s="79"/>
      <c r="G92" s="79"/>
    </row>
    <row r="93" spans="1:10" x14ac:dyDescent="0.2">
      <c r="A93" s="80" t="s">
        <v>6</v>
      </c>
      <c r="B93" s="79" t="s">
        <v>3</v>
      </c>
      <c r="C93" s="79"/>
      <c r="D93" s="79"/>
      <c r="E93" s="80" t="s">
        <v>4</v>
      </c>
      <c r="F93" s="80" t="s">
        <v>191</v>
      </c>
      <c r="G93" s="80" t="s">
        <v>478</v>
      </c>
    </row>
    <row r="94" spans="1:10" x14ac:dyDescent="0.2">
      <c r="A94" s="26">
        <v>5000</v>
      </c>
      <c r="B94" s="25" t="s">
        <v>192</v>
      </c>
      <c r="C94" s="24"/>
      <c r="D94" s="24"/>
      <c r="E94" s="180">
        <v>491809998.19</v>
      </c>
      <c r="F94" s="145">
        <f>E94/E$94</f>
        <v>1</v>
      </c>
      <c r="G94" s="104"/>
      <c r="H94" s="4"/>
      <c r="I94" s="4"/>
      <c r="J94" s="4"/>
    </row>
    <row r="95" spans="1:10" x14ac:dyDescent="0.2">
      <c r="A95" s="26">
        <v>5100</v>
      </c>
      <c r="B95" s="25" t="s">
        <v>193</v>
      </c>
      <c r="C95" s="24"/>
      <c r="D95" s="24"/>
      <c r="E95" s="180">
        <v>445747042.23000002</v>
      </c>
      <c r="F95" s="145">
        <f t="shared" ref="F95:F158" si="8">E95/E$94</f>
        <v>0.90633993589084261</v>
      </c>
      <c r="G95" s="104"/>
      <c r="I95" s="4"/>
    </row>
    <row r="96" spans="1:10" x14ac:dyDescent="0.2">
      <c r="A96" s="26">
        <v>5110</v>
      </c>
      <c r="B96" s="25" t="s">
        <v>194</v>
      </c>
      <c r="C96" s="24"/>
      <c r="D96" s="24"/>
      <c r="E96" s="180">
        <v>383041283.77999997</v>
      </c>
      <c r="F96" s="145">
        <f t="shared" si="8"/>
        <v>0.77883996907281328</v>
      </c>
      <c r="G96" s="104"/>
      <c r="I96" s="4"/>
    </row>
    <row r="97" spans="1:9" x14ac:dyDescent="0.2">
      <c r="A97" s="26">
        <v>5111</v>
      </c>
      <c r="B97" s="25" t="s">
        <v>195</v>
      </c>
      <c r="E97" s="181">
        <v>98895595.069999993</v>
      </c>
      <c r="F97" s="145">
        <f t="shared" si="8"/>
        <v>0.20108496255457142</v>
      </c>
      <c r="G97" s="150" t="s">
        <v>344</v>
      </c>
    </row>
    <row r="98" spans="1:9" x14ac:dyDescent="0.2">
      <c r="A98" s="26">
        <v>5112</v>
      </c>
      <c r="B98" s="25" t="s">
        <v>196</v>
      </c>
      <c r="E98" s="181">
        <v>12890734.9</v>
      </c>
      <c r="F98" s="145">
        <f t="shared" si="8"/>
        <v>2.6210802845492272E-2</v>
      </c>
      <c r="G98" s="150"/>
    </row>
    <row r="99" spans="1:9" x14ac:dyDescent="0.2">
      <c r="A99" s="26">
        <v>5113</v>
      </c>
      <c r="B99" s="25" t="s">
        <v>197</v>
      </c>
      <c r="E99" s="181">
        <v>79786357.989999995</v>
      </c>
      <c r="F99" s="145">
        <f t="shared" si="8"/>
        <v>0.16223004469944974</v>
      </c>
      <c r="G99" s="150" t="s">
        <v>344</v>
      </c>
    </row>
    <row r="100" spans="1:9" x14ac:dyDescent="0.2">
      <c r="A100" s="26">
        <v>5114</v>
      </c>
      <c r="B100" s="25" t="s">
        <v>198</v>
      </c>
      <c r="E100" s="181">
        <v>39483144.390000001</v>
      </c>
      <c r="F100" s="145">
        <f t="shared" si="8"/>
        <v>8.0281296710740219E-2</v>
      </c>
      <c r="G100" s="150"/>
    </row>
    <row r="101" spans="1:9" x14ac:dyDescent="0.2">
      <c r="A101" s="26">
        <v>5115</v>
      </c>
      <c r="B101" s="25" t="s">
        <v>199</v>
      </c>
      <c r="E101" s="181">
        <v>151985451.43000001</v>
      </c>
      <c r="F101" s="145">
        <f t="shared" si="8"/>
        <v>0.30903286226255972</v>
      </c>
      <c r="G101" s="150" t="s">
        <v>344</v>
      </c>
    </row>
    <row r="102" spans="1:9" x14ac:dyDescent="0.2">
      <c r="A102" s="26">
        <v>5116</v>
      </c>
      <c r="B102" s="25" t="s">
        <v>200</v>
      </c>
      <c r="E102" s="181">
        <v>0</v>
      </c>
      <c r="F102" s="145">
        <f t="shared" si="8"/>
        <v>0</v>
      </c>
      <c r="G102" s="104"/>
    </row>
    <row r="103" spans="1:9" x14ac:dyDescent="0.2">
      <c r="A103" s="26">
        <v>5120</v>
      </c>
      <c r="B103" s="25" t="s">
        <v>201</v>
      </c>
      <c r="C103" s="24"/>
      <c r="D103" s="24"/>
      <c r="E103" s="180">
        <v>13400132.75</v>
      </c>
      <c r="F103" s="145">
        <f t="shared" si="8"/>
        <v>2.7246564322230701E-2</v>
      </c>
      <c r="G103" s="104"/>
      <c r="I103" s="4"/>
    </row>
    <row r="104" spans="1:9" x14ac:dyDescent="0.2">
      <c r="A104" s="26">
        <v>5121</v>
      </c>
      <c r="B104" s="25" t="s">
        <v>202</v>
      </c>
      <c r="E104" s="181">
        <v>7436822.4199999999</v>
      </c>
      <c r="F104" s="145">
        <f t="shared" si="8"/>
        <v>1.5121332318109863E-2</v>
      </c>
      <c r="G104" s="104"/>
    </row>
    <row r="105" spans="1:9" x14ac:dyDescent="0.2">
      <c r="A105" s="26">
        <v>5122</v>
      </c>
      <c r="B105" s="25" t="s">
        <v>203</v>
      </c>
      <c r="E105" s="181">
        <v>694494.17</v>
      </c>
      <c r="F105" s="145">
        <f t="shared" si="8"/>
        <v>1.4121188519060921E-3</v>
      </c>
      <c r="G105" s="104"/>
    </row>
    <row r="106" spans="1:9" x14ac:dyDescent="0.2">
      <c r="A106" s="26">
        <v>5123</v>
      </c>
      <c r="B106" s="25" t="s">
        <v>204</v>
      </c>
      <c r="E106" s="181">
        <v>0</v>
      </c>
      <c r="F106" s="145">
        <f t="shared" si="8"/>
        <v>0</v>
      </c>
      <c r="G106" s="104"/>
    </row>
    <row r="107" spans="1:9" x14ac:dyDescent="0.2">
      <c r="A107" s="26">
        <v>5124</v>
      </c>
      <c r="B107" s="25" t="s">
        <v>205</v>
      </c>
      <c r="E107" s="181">
        <v>361432.44</v>
      </c>
      <c r="F107" s="145">
        <f t="shared" si="8"/>
        <v>7.3490258703599702E-4</v>
      </c>
      <c r="G107" s="104"/>
    </row>
    <row r="108" spans="1:9" x14ac:dyDescent="0.2">
      <c r="A108" s="26">
        <v>5125</v>
      </c>
      <c r="B108" s="25" t="s">
        <v>206</v>
      </c>
      <c r="E108" s="181">
        <v>12370</v>
      </c>
      <c r="F108" s="145">
        <f t="shared" si="8"/>
        <v>2.5151989682042051E-5</v>
      </c>
      <c r="G108" s="104"/>
    </row>
    <row r="109" spans="1:9" x14ac:dyDescent="0.2">
      <c r="A109" s="26">
        <v>5126</v>
      </c>
      <c r="B109" s="25" t="s">
        <v>207</v>
      </c>
      <c r="E109" s="181">
        <v>4656891.9800000004</v>
      </c>
      <c r="F109" s="145">
        <f t="shared" si="8"/>
        <v>9.4688843194296185E-3</v>
      </c>
      <c r="G109" s="104"/>
    </row>
    <row r="110" spans="1:9" x14ac:dyDescent="0.2">
      <c r="A110" s="26">
        <v>5127</v>
      </c>
      <c r="B110" s="25" t="s">
        <v>208</v>
      </c>
      <c r="E110" s="181">
        <v>89143.76</v>
      </c>
      <c r="F110" s="145">
        <f t="shared" si="8"/>
        <v>1.812565021615548E-4</v>
      </c>
      <c r="G110" s="104"/>
    </row>
    <row r="111" spans="1:9" x14ac:dyDescent="0.2">
      <c r="A111" s="26">
        <v>5128</v>
      </c>
      <c r="B111" s="25" t="s">
        <v>209</v>
      </c>
      <c r="E111" s="181">
        <v>0</v>
      </c>
      <c r="F111" s="145">
        <f t="shared" si="8"/>
        <v>0</v>
      </c>
      <c r="G111" s="104"/>
    </row>
    <row r="112" spans="1:9" x14ac:dyDescent="0.2">
      <c r="A112" s="26">
        <v>5129</v>
      </c>
      <c r="B112" s="25" t="s">
        <v>210</v>
      </c>
      <c r="E112" s="181">
        <v>148977.98000000001</v>
      </c>
      <c r="F112" s="145">
        <f t="shared" si="8"/>
        <v>3.0291775390553494E-4</v>
      </c>
      <c r="G112" s="104"/>
    </row>
    <row r="113" spans="1:9" x14ac:dyDescent="0.2">
      <c r="A113" s="26">
        <v>5130</v>
      </c>
      <c r="B113" s="25" t="s">
        <v>211</v>
      </c>
      <c r="C113" s="24"/>
      <c r="D113" s="24"/>
      <c r="E113" s="180">
        <v>49305625.700000003</v>
      </c>
      <c r="F113" s="145">
        <f t="shared" si="8"/>
        <v>0.1002534024957985</v>
      </c>
      <c r="G113" s="104"/>
      <c r="I113" s="4"/>
    </row>
    <row r="114" spans="1:9" x14ac:dyDescent="0.2">
      <c r="A114" s="26">
        <v>5131</v>
      </c>
      <c r="B114" s="25" t="s">
        <v>212</v>
      </c>
      <c r="E114" s="181">
        <v>7081632.7199999997</v>
      </c>
      <c r="F114" s="145">
        <f t="shared" si="8"/>
        <v>1.4399123128977476E-2</v>
      </c>
      <c r="G114" s="104"/>
    </row>
    <row r="115" spans="1:9" x14ac:dyDescent="0.2">
      <c r="A115" s="26">
        <v>5132</v>
      </c>
      <c r="B115" s="25" t="s">
        <v>213</v>
      </c>
      <c r="E115" s="181">
        <v>2382528.2000000002</v>
      </c>
      <c r="F115" s="145">
        <f t="shared" si="8"/>
        <v>4.8444078175888623E-3</v>
      </c>
      <c r="G115" s="104"/>
    </row>
    <row r="116" spans="1:9" x14ac:dyDescent="0.2">
      <c r="A116" s="26">
        <v>5133</v>
      </c>
      <c r="B116" s="25" t="s">
        <v>214</v>
      </c>
      <c r="E116" s="181">
        <v>13179467.859999999</v>
      </c>
      <c r="F116" s="145">
        <f t="shared" si="8"/>
        <v>2.6797885176194407E-2</v>
      </c>
      <c r="G116" s="104"/>
    </row>
    <row r="117" spans="1:9" x14ac:dyDescent="0.2">
      <c r="A117" s="26">
        <v>5134</v>
      </c>
      <c r="B117" s="25" t="s">
        <v>215</v>
      </c>
      <c r="E117" s="181">
        <v>232609.45</v>
      </c>
      <c r="F117" s="145">
        <f t="shared" si="8"/>
        <v>4.7296608620416144E-4</v>
      </c>
      <c r="G117" s="104"/>
    </row>
    <row r="118" spans="1:9" x14ac:dyDescent="0.2">
      <c r="A118" s="26">
        <v>5135</v>
      </c>
      <c r="B118" s="25" t="s">
        <v>216</v>
      </c>
      <c r="E118" s="181">
        <v>15163012.59</v>
      </c>
      <c r="F118" s="145">
        <f t="shared" si="8"/>
        <v>3.0831037688953414E-2</v>
      </c>
      <c r="G118" s="104"/>
    </row>
    <row r="119" spans="1:9" x14ac:dyDescent="0.2">
      <c r="A119" s="26">
        <v>5136</v>
      </c>
      <c r="B119" s="25" t="s">
        <v>217</v>
      </c>
      <c r="E119" s="181">
        <v>37161.74</v>
      </c>
      <c r="F119" s="145">
        <f t="shared" si="8"/>
        <v>7.5561172275402538E-5</v>
      </c>
      <c r="G119" s="104"/>
    </row>
    <row r="120" spans="1:9" x14ac:dyDescent="0.2">
      <c r="A120" s="26">
        <v>5137</v>
      </c>
      <c r="B120" s="25" t="s">
        <v>218</v>
      </c>
      <c r="E120" s="181">
        <v>257652.84</v>
      </c>
      <c r="F120" s="145">
        <f t="shared" si="8"/>
        <v>5.2388695013976005E-4</v>
      </c>
      <c r="G120" s="104"/>
    </row>
    <row r="121" spans="1:9" x14ac:dyDescent="0.2">
      <c r="A121" s="26">
        <v>5138</v>
      </c>
      <c r="B121" s="25" t="s">
        <v>219</v>
      </c>
      <c r="E121" s="181">
        <v>726844.25</v>
      </c>
      <c r="F121" s="145">
        <f t="shared" si="8"/>
        <v>1.4778964491876793E-3</v>
      </c>
      <c r="G121" s="104"/>
    </row>
    <row r="122" spans="1:9" x14ac:dyDescent="0.2">
      <c r="A122" s="26">
        <v>5139</v>
      </c>
      <c r="B122" s="25" t="s">
        <v>220</v>
      </c>
      <c r="E122" s="181">
        <v>10244716.050000001</v>
      </c>
      <c r="F122" s="145">
        <f t="shared" si="8"/>
        <v>2.0830638026277333E-2</v>
      </c>
      <c r="G122" s="104"/>
    </row>
    <row r="123" spans="1:9" x14ac:dyDescent="0.2">
      <c r="A123" s="26">
        <v>5200</v>
      </c>
      <c r="B123" s="25" t="s">
        <v>221</v>
      </c>
      <c r="E123" s="180">
        <v>5747265.0800000001</v>
      </c>
      <c r="F123" s="145">
        <f t="shared" si="8"/>
        <v>1.1685945997746208E-2</v>
      </c>
      <c r="G123" s="104"/>
    </row>
    <row r="124" spans="1:9" x14ac:dyDescent="0.2">
      <c r="A124" s="26">
        <v>5210</v>
      </c>
      <c r="B124" s="25" t="s">
        <v>222</v>
      </c>
      <c r="E124" s="180">
        <v>0</v>
      </c>
      <c r="F124" s="145">
        <f t="shared" si="8"/>
        <v>0</v>
      </c>
      <c r="G124" s="104"/>
    </row>
    <row r="125" spans="1:9" x14ac:dyDescent="0.2">
      <c r="A125" s="26">
        <v>5211</v>
      </c>
      <c r="B125" s="25" t="s">
        <v>223</v>
      </c>
      <c r="E125" s="181">
        <v>0</v>
      </c>
      <c r="F125" s="145">
        <f t="shared" si="8"/>
        <v>0</v>
      </c>
      <c r="G125" s="104"/>
    </row>
    <row r="126" spans="1:9" x14ac:dyDescent="0.2">
      <c r="A126" s="26">
        <v>5212</v>
      </c>
      <c r="B126" s="25" t="s">
        <v>224</v>
      </c>
      <c r="E126" s="181">
        <v>0</v>
      </c>
      <c r="F126" s="145">
        <f t="shared" si="8"/>
        <v>0</v>
      </c>
      <c r="G126" s="104"/>
    </row>
    <row r="127" spans="1:9" x14ac:dyDescent="0.2">
      <c r="A127" s="26">
        <v>5220</v>
      </c>
      <c r="B127" s="25" t="s">
        <v>225</v>
      </c>
      <c r="E127" s="180">
        <v>0</v>
      </c>
      <c r="F127" s="145">
        <f t="shared" si="8"/>
        <v>0</v>
      </c>
      <c r="G127" s="104"/>
    </row>
    <row r="128" spans="1:9" x14ac:dyDescent="0.2">
      <c r="A128" s="26">
        <v>5221</v>
      </c>
      <c r="B128" s="25" t="s">
        <v>226</v>
      </c>
      <c r="E128" s="181">
        <v>0</v>
      </c>
      <c r="F128" s="145">
        <f t="shared" si="8"/>
        <v>0</v>
      </c>
      <c r="G128" s="104"/>
    </row>
    <row r="129" spans="1:7" x14ac:dyDescent="0.2">
      <c r="A129" s="26">
        <v>5222</v>
      </c>
      <c r="B129" s="25" t="s">
        <v>227</v>
      </c>
      <c r="E129" s="181">
        <v>0</v>
      </c>
      <c r="F129" s="145">
        <f t="shared" si="8"/>
        <v>0</v>
      </c>
      <c r="G129" s="104"/>
    </row>
    <row r="130" spans="1:7" x14ac:dyDescent="0.2">
      <c r="A130" s="26">
        <v>5230</v>
      </c>
      <c r="B130" s="25" t="s">
        <v>172</v>
      </c>
      <c r="E130" s="180">
        <v>0</v>
      </c>
      <c r="F130" s="145">
        <f t="shared" si="8"/>
        <v>0</v>
      </c>
      <c r="G130" s="104"/>
    </row>
    <row r="131" spans="1:7" x14ac:dyDescent="0.2">
      <c r="A131" s="26">
        <v>5231</v>
      </c>
      <c r="B131" s="25" t="s">
        <v>228</v>
      </c>
      <c r="E131" s="181">
        <v>0</v>
      </c>
      <c r="F131" s="145">
        <f t="shared" si="8"/>
        <v>0</v>
      </c>
      <c r="G131" s="104"/>
    </row>
    <row r="132" spans="1:7" x14ac:dyDescent="0.2">
      <c r="A132" s="26">
        <v>5232</v>
      </c>
      <c r="B132" s="25" t="s">
        <v>229</v>
      </c>
      <c r="E132" s="181">
        <v>0</v>
      </c>
      <c r="F132" s="145">
        <f t="shared" si="8"/>
        <v>0</v>
      </c>
      <c r="G132" s="104"/>
    </row>
    <row r="133" spans="1:7" x14ac:dyDescent="0.2">
      <c r="A133" s="26">
        <v>5240</v>
      </c>
      <c r="B133" s="25" t="s">
        <v>173</v>
      </c>
      <c r="E133" s="180">
        <v>0</v>
      </c>
      <c r="F133" s="145">
        <f t="shared" si="8"/>
        <v>0</v>
      </c>
      <c r="G133" s="104"/>
    </row>
    <row r="134" spans="1:7" x14ac:dyDescent="0.2">
      <c r="A134" s="26">
        <v>5241</v>
      </c>
      <c r="B134" s="25" t="s">
        <v>230</v>
      </c>
      <c r="E134" s="181">
        <v>0</v>
      </c>
      <c r="F134" s="145">
        <f t="shared" si="8"/>
        <v>0</v>
      </c>
      <c r="G134" s="104"/>
    </row>
    <row r="135" spans="1:7" x14ac:dyDescent="0.2">
      <c r="A135" s="26">
        <v>5242</v>
      </c>
      <c r="B135" s="25" t="s">
        <v>231</v>
      </c>
      <c r="E135" s="181">
        <v>0</v>
      </c>
      <c r="F135" s="145">
        <f t="shared" si="8"/>
        <v>0</v>
      </c>
      <c r="G135" s="104"/>
    </row>
    <row r="136" spans="1:7" x14ac:dyDescent="0.2">
      <c r="A136" s="26">
        <v>5243</v>
      </c>
      <c r="B136" s="25" t="s">
        <v>232</v>
      </c>
      <c r="E136" s="181">
        <v>0</v>
      </c>
      <c r="F136" s="145">
        <f t="shared" si="8"/>
        <v>0</v>
      </c>
      <c r="G136" s="104"/>
    </row>
    <row r="137" spans="1:7" x14ac:dyDescent="0.2">
      <c r="A137" s="26">
        <v>5244</v>
      </c>
      <c r="B137" s="25" t="s">
        <v>233</v>
      </c>
      <c r="E137" s="181">
        <v>0</v>
      </c>
      <c r="F137" s="145">
        <f t="shared" si="8"/>
        <v>0</v>
      </c>
      <c r="G137" s="104"/>
    </row>
    <row r="138" spans="1:7" x14ac:dyDescent="0.2">
      <c r="A138" s="26">
        <v>5250</v>
      </c>
      <c r="B138" s="25" t="s">
        <v>174</v>
      </c>
      <c r="E138" s="180">
        <v>5747265.0800000001</v>
      </c>
      <c r="F138" s="145">
        <f t="shared" si="8"/>
        <v>1.1685945997746208E-2</v>
      </c>
      <c r="G138" s="104"/>
    </row>
    <row r="139" spans="1:7" x14ac:dyDescent="0.2">
      <c r="A139" s="26">
        <v>5251</v>
      </c>
      <c r="B139" s="25" t="s">
        <v>234</v>
      </c>
      <c r="E139" s="181">
        <v>5747265.0800000001</v>
      </c>
      <c r="F139" s="145">
        <f t="shared" si="8"/>
        <v>1.1685945997746208E-2</v>
      </c>
      <c r="G139" s="104"/>
    </row>
    <row r="140" spans="1:7" x14ac:dyDescent="0.2">
      <c r="A140" s="26">
        <v>5252</v>
      </c>
      <c r="B140" s="25" t="s">
        <v>235</v>
      </c>
      <c r="E140" s="181">
        <v>0</v>
      </c>
      <c r="F140" s="145">
        <f t="shared" si="8"/>
        <v>0</v>
      </c>
      <c r="G140" s="104"/>
    </row>
    <row r="141" spans="1:7" x14ac:dyDescent="0.2">
      <c r="A141" s="26">
        <v>5259</v>
      </c>
      <c r="B141" s="25" t="s">
        <v>236</v>
      </c>
      <c r="E141" s="181">
        <v>0</v>
      </c>
      <c r="F141" s="145">
        <f t="shared" si="8"/>
        <v>0</v>
      </c>
      <c r="G141" s="104"/>
    </row>
    <row r="142" spans="1:7" x14ac:dyDescent="0.2">
      <c r="A142" s="26">
        <v>5260</v>
      </c>
      <c r="B142" s="25" t="s">
        <v>237</v>
      </c>
      <c r="E142" s="180">
        <v>0</v>
      </c>
      <c r="F142" s="145">
        <f t="shared" si="8"/>
        <v>0</v>
      </c>
      <c r="G142" s="104"/>
    </row>
    <row r="143" spans="1:7" x14ac:dyDescent="0.2">
      <c r="A143" s="26">
        <v>5261</v>
      </c>
      <c r="B143" s="25" t="s">
        <v>238</v>
      </c>
      <c r="E143" s="181">
        <v>0</v>
      </c>
      <c r="F143" s="145">
        <f t="shared" si="8"/>
        <v>0</v>
      </c>
      <c r="G143" s="104"/>
    </row>
    <row r="144" spans="1:7" x14ac:dyDescent="0.2">
      <c r="A144" s="26">
        <v>5262</v>
      </c>
      <c r="B144" s="25" t="s">
        <v>239</v>
      </c>
      <c r="E144" s="181">
        <v>0</v>
      </c>
      <c r="F144" s="145">
        <f t="shared" si="8"/>
        <v>0</v>
      </c>
      <c r="G144" s="104"/>
    </row>
    <row r="145" spans="1:7" x14ac:dyDescent="0.2">
      <c r="A145" s="26">
        <v>5270</v>
      </c>
      <c r="B145" s="25" t="s">
        <v>240</v>
      </c>
      <c r="E145" s="180">
        <v>0</v>
      </c>
      <c r="F145" s="145">
        <f t="shared" si="8"/>
        <v>0</v>
      </c>
      <c r="G145" s="104"/>
    </row>
    <row r="146" spans="1:7" x14ac:dyDescent="0.2">
      <c r="A146" s="26">
        <v>5271</v>
      </c>
      <c r="B146" s="25" t="s">
        <v>241</v>
      </c>
      <c r="E146" s="181">
        <v>0</v>
      </c>
      <c r="F146" s="145">
        <f t="shared" si="8"/>
        <v>0</v>
      </c>
      <c r="G146" s="104"/>
    </row>
    <row r="147" spans="1:7" x14ac:dyDescent="0.2">
      <c r="A147" s="26">
        <v>5280</v>
      </c>
      <c r="B147" s="25" t="s">
        <v>242</v>
      </c>
      <c r="E147" s="180">
        <v>0</v>
      </c>
      <c r="F147" s="145">
        <f t="shared" si="8"/>
        <v>0</v>
      </c>
      <c r="G147" s="104"/>
    </row>
    <row r="148" spans="1:7" x14ac:dyDescent="0.2">
      <c r="A148" s="26">
        <v>5281</v>
      </c>
      <c r="B148" s="25" t="s">
        <v>243</v>
      </c>
      <c r="E148" s="181">
        <v>0</v>
      </c>
      <c r="F148" s="145">
        <f t="shared" si="8"/>
        <v>0</v>
      </c>
      <c r="G148" s="104"/>
    </row>
    <row r="149" spans="1:7" x14ac:dyDescent="0.2">
      <c r="A149" s="26">
        <v>5282</v>
      </c>
      <c r="B149" s="25" t="s">
        <v>244</v>
      </c>
      <c r="E149" s="181">
        <v>0</v>
      </c>
      <c r="F149" s="145">
        <f t="shared" si="8"/>
        <v>0</v>
      </c>
      <c r="G149" s="104"/>
    </row>
    <row r="150" spans="1:7" x14ac:dyDescent="0.2">
      <c r="A150" s="26">
        <v>5283</v>
      </c>
      <c r="B150" s="25" t="s">
        <v>245</v>
      </c>
      <c r="E150" s="181">
        <v>0</v>
      </c>
      <c r="F150" s="145">
        <f t="shared" si="8"/>
        <v>0</v>
      </c>
      <c r="G150" s="104"/>
    </row>
    <row r="151" spans="1:7" x14ac:dyDescent="0.2">
      <c r="A151" s="26">
        <v>5284</v>
      </c>
      <c r="B151" s="25" t="s">
        <v>246</v>
      </c>
      <c r="E151" s="181">
        <v>0</v>
      </c>
      <c r="F151" s="145">
        <f t="shared" si="8"/>
        <v>0</v>
      </c>
      <c r="G151" s="104"/>
    </row>
    <row r="152" spans="1:7" x14ac:dyDescent="0.2">
      <c r="A152" s="26">
        <v>5285</v>
      </c>
      <c r="B152" s="25" t="s">
        <v>247</v>
      </c>
      <c r="E152" s="181">
        <v>0</v>
      </c>
      <c r="F152" s="145">
        <f t="shared" si="8"/>
        <v>0</v>
      </c>
      <c r="G152" s="104"/>
    </row>
    <row r="153" spans="1:7" x14ac:dyDescent="0.2">
      <c r="A153" s="26">
        <v>5290</v>
      </c>
      <c r="B153" s="25" t="s">
        <v>248</v>
      </c>
      <c r="E153" s="180">
        <v>0</v>
      </c>
      <c r="F153" s="145">
        <f t="shared" si="8"/>
        <v>0</v>
      </c>
      <c r="G153" s="104"/>
    </row>
    <row r="154" spans="1:7" x14ac:dyDescent="0.2">
      <c r="A154" s="26">
        <v>5291</v>
      </c>
      <c r="B154" s="25" t="s">
        <v>249</v>
      </c>
      <c r="E154" s="181">
        <v>0</v>
      </c>
      <c r="F154" s="145">
        <f t="shared" si="8"/>
        <v>0</v>
      </c>
      <c r="G154" s="104"/>
    </row>
    <row r="155" spans="1:7" x14ac:dyDescent="0.2">
      <c r="A155" s="26">
        <v>5292</v>
      </c>
      <c r="B155" s="25" t="s">
        <v>250</v>
      </c>
      <c r="E155" s="181">
        <v>0</v>
      </c>
      <c r="F155" s="145">
        <f t="shared" si="8"/>
        <v>0</v>
      </c>
      <c r="G155" s="104"/>
    </row>
    <row r="156" spans="1:7" x14ac:dyDescent="0.2">
      <c r="A156" s="26">
        <v>5300</v>
      </c>
      <c r="B156" s="25" t="s">
        <v>251</v>
      </c>
      <c r="E156" s="180">
        <v>0</v>
      </c>
      <c r="F156" s="145">
        <f t="shared" si="8"/>
        <v>0</v>
      </c>
      <c r="G156" s="104"/>
    </row>
    <row r="157" spans="1:7" x14ac:dyDescent="0.2">
      <c r="A157" s="26">
        <v>5310</v>
      </c>
      <c r="B157" s="25" t="s">
        <v>167</v>
      </c>
      <c r="E157" s="180">
        <v>0</v>
      </c>
      <c r="F157" s="145">
        <f t="shared" si="8"/>
        <v>0</v>
      </c>
      <c r="G157" s="104"/>
    </row>
    <row r="158" spans="1:7" x14ac:dyDescent="0.2">
      <c r="A158" s="26">
        <v>5311</v>
      </c>
      <c r="B158" s="25" t="s">
        <v>252</v>
      </c>
      <c r="E158" s="181">
        <v>0</v>
      </c>
      <c r="F158" s="145">
        <f t="shared" si="8"/>
        <v>0</v>
      </c>
      <c r="G158" s="104"/>
    </row>
    <row r="159" spans="1:7" x14ac:dyDescent="0.2">
      <c r="A159" s="26">
        <v>5312</v>
      </c>
      <c r="B159" s="25" t="s">
        <v>253</v>
      </c>
      <c r="E159" s="181">
        <v>0</v>
      </c>
      <c r="F159" s="145">
        <f t="shared" ref="F159:F212" si="9">E159/E$94</f>
        <v>0</v>
      </c>
      <c r="G159" s="104"/>
    </row>
    <row r="160" spans="1:7" x14ac:dyDescent="0.2">
      <c r="A160" s="26">
        <v>5320</v>
      </c>
      <c r="B160" s="25" t="s">
        <v>168</v>
      </c>
      <c r="E160" s="180">
        <v>0</v>
      </c>
      <c r="F160" s="145">
        <f t="shared" si="9"/>
        <v>0</v>
      </c>
      <c r="G160" s="104"/>
    </row>
    <row r="161" spans="1:7" x14ac:dyDescent="0.2">
      <c r="A161" s="26">
        <v>5321</v>
      </c>
      <c r="B161" s="25" t="s">
        <v>254</v>
      </c>
      <c r="E161" s="181">
        <v>0</v>
      </c>
      <c r="F161" s="145">
        <f t="shared" si="9"/>
        <v>0</v>
      </c>
      <c r="G161" s="104"/>
    </row>
    <row r="162" spans="1:7" x14ac:dyDescent="0.2">
      <c r="A162" s="26">
        <v>5322</v>
      </c>
      <c r="B162" s="25" t="s">
        <v>255</v>
      </c>
      <c r="E162" s="181">
        <v>0</v>
      </c>
      <c r="F162" s="145">
        <f t="shared" si="9"/>
        <v>0</v>
      </c>
      <c r="G162" s="104"/>
    </row>
    <row r="163" spans="1:7" x14ac:dyDescent="0.2">
      <c r="A163" s="26">
        <v>5330</v>
      </c>
      <c r="B163" s="25" t="s">
        <v>169</v>
      </c>
      <c r="E163" s="180">
        <v>0</v>
      </c>
      <c r="F163" s="145">
        <f t="shared" si="9"/>
        <v>0</v>
      </c>
      <c r="G163" s="104"/>
    </row>
    <row r="164" spans="1:7" x14ac:dyDescent="0.2">
      <c r="A164" s="26">
        <v>5331</v>
      </c>
      <c r="B164" s="25" t="s">
        <v>256</v>
      </c>
      <c r="E164" s="181">
        <v>0</v>
      </c>
      <c r="F164" s="145">
        <f t="shared" si="9"/>
        <v>0</v>
      </c>
      <c r="G164" s="104"/>
    </row>
    <row r="165" spans="1:7" x14ac:dyDescent="0.2">
      <c r="A165" s="26">
        <v>5332</v>
      </c>
      <c r="B165" s="25" t="s">
        <v>257</v>
      </c>
      <c r="E165" s="181">
        <v>0</v>
      </c>
      <c r="F165" s="145">
        <f t="shared" si="9"/>
        <v>0</v>
      </c>
      <c r="G165" s="104"/>
    </row>
    <row r="166" spans="1:7" x14ac:dyDescent="0.2">
      <c r="A166" s="26">
        <v>5400</v>
      </c>
      <c r="B166" s="25" t="s">
        <v>258</v>
      </c>
      <c r="E166" s="180">
        <v>0</v>
      </c>
      <c r="F166" s="145">
        <f t="shared" si="9"/>
        <v>0</v>
      </c>
      <c r="G166" s="104"/>
    </row>
    <row r="167" spans="1:7" x14ac:dyDescent="0.2">
      <c r="A167" s="26">
        <v>5410</v>
      </c>
      <c r="B167" s="25" t="s">
        <v>259</v>
      </c>
      <c r="E167" s="180">
        <v>0</v>
      </c>
      <c r="F167" s="145">
        <f t="shared" si="9"/>
        <v>0</v>
      </c>
      <c r="G167" s="104"/>
    </row>
    <row r="168" spans="1:7" x14ac:dyDescent="0.2">
      <c r="A168" s="26">
        <v>5411</v>
      </c>
      <c r="B168" s="25" t="s">
        <v>260</v>
      </c>
      <c r="E168" s="181">
        <v>0</v>
      </c>
      <c r="F168" s="145">
        <f t="shared" si="9"/>
        <v>0</v>
      </c>
      <c r="G168" s="104"/>
    </row>
    <row r="169" spans="1:7" x14ac:dyDescent="0.2">
      <c r="A169" s="26">
        <v>5412</v>
      </c>
      <c r="B169" s="25" t="s">
        <v>261</v>
      </c>
      <c r="E169" s="181">
        <v>0</v>
      </c>
      <c r="F169" s="145">
        <f t="shared" si="9"/>
        <v>0</v>
      </c>
      <c r="G169" s="104"/>
    </row>
    <row r="170" spans="1:7" x14ac:dyDescent="0.2">
      <c r="A170" s="26">
        <v>5420</v>
      </c>
      <c r="B170" s="25" t="s">
        <v>262</v>
      </c>
      <c r="E170" s="180">
        <v>0</v>
      </c>
      <c r="F170" s="145">
        <f t="shared" si="9"/>
        <v>0</v>
      </c>
      <c r="G170" s="104"/>
    </row>
    <row r="171" spans="1:7" x14ac:dyDescent="0.2">
      <c r="A171" s="26">
        <v>5421</v>
      </c>
      <c r="B171" s="25" t="s">
        <v>263</v>
      </c>
      <c r="E171" s="181">
        <v>0</v>
      </c>
      <c r="F171" s="145">
        <f t="shared" si="9"/>
        <v>0</v>
      </c>
      <c r="G171" s="104"/>
    </row>
    <row r="172" spans="1:7" x14ac:dyDescent="0.2">
      <c r="A172" s="26">
        <v>5422</v>
      </c>
      <c r="B172" s="25" t="s">
        <v>264</v>
      </c>
      <c r="E172" s="181">
        <v>0</v>
      </c>
      <c r="F172" s="145">
        <f t="shared" si="9"/>
        <v>0</v>
      </c>
      <c r="G172" s="104"/>
    </row>
    <row r="173" spans="1:7" x14ac:dyDescent="0.2">
      <c r="A173" s="26">
        <v>5430</v>
      </c>
      <c r="B173" s="25" t="s">
        <v>265</v>
      </c>
      <c r="E173" s="180">
        <v>0</v>
      </c>
      <c r="F173" s="145">
        <f t="shared" si="9"/>
        <v>0</v>
      </c>
      <c r="G173" s="104"/>
    </row>
    <row r="174" spans="1:7" x14ac:dyDescent="0.2">
      <c r="A174" s="26">
        <v>5431</v>
      </c>
      <c r="B174" s="25" t="s">
        <v>266</v>
      </c>
      <c r="E174" s="181">
        <v>0</v>
      </c>
      <c r="F174" s="145">
        <f t="shared" si="9"/>
        <v>0</v>
      </c>
      <c r="G174" s="104"/>
    </row>
    <row r="175" spans="1:7" x14ac:dyDescent="0.2">
      <c r="A175" s="26">
        <v>5432</v>
      </c>
      <c r="B175" s="25" t="s">
        <v>267</v>
      </c>
      <c r="E175" s="181">
        <v>0</v>
      </c>
      <c r="F175" s="145">
        <f t="shared" si="9"/>
        <v>0</v>
      </c>
      <c r="G175" s="104"/>
    </row>
    <row r="176" spans="1:7" x14ac:dyDescent="0.2">
      <c r="A176" s="26">
        <v>5440</v>
      </c>
      <c r="B176" s="25" t="s">
        <v>268</v>
      </c>
      <c r="E176" s="180">
        <v>0</v>
      </c>
      <c r="F176" s="145">
        <f t="shared" si="9"/>
        <v>0</v>
      </c>
      <c r="G176" s="104"/>
    </row>
    <row r="177" spans="1:7" x14ac:dyDescent="0.2">
      <c r="A177" s="26">
        <v>5441</v>
      </c>
      <c r="B177" s="25" t="s">
        <v>268</v>
      </c>
      <c r="E177" s="181">
        <v>0</v>
      </c>
      <c r="F177" s="145">
        <f t="shared" si="9"/>
        <v>0</v>
      </c>
      <c r="G177" s="104"/>
    </row>
    <row r="178" spans="1:7" x14ac:dyDescent="0.2">
      <c r="A178" s="26">
        <v>5450</v>
      </c>
      <c r="B178" s="25" t="s">
        <v>269</v>
      </c>
      <c r="E178" s="180">
        <v>0</v>
      </c>
      <c r="F178" s="145">
        <f t="shared" si="9"/>
        <v>0</v>
      </c>
      <c r="G178" s="104"/>
    </row>
    <row r="179" spans="1:7" x14ac:dyDescent="0.2">
      <c r="A179" s="26">
        <v>5451</v>
      </c>
      <c r="B179" s="25" t="s">
        <v>270</v>
      </c>
      <c r="E179" s="181">
        <v>0</v>
      </c>
      <c r="F179" s="145">
        <f t="shared" si="9"/>
        <v>0</v>
      </c>
      <c r="G179" s="104"/>
    </row>
    <row r="180" spans="1:7" x14ac:dyDescent="0.2">
      <c r="A180" s="26">
        <v>5452</v>
      </c>
      <c r="B180" s="25" t="s">
        <v>271</v>
      </c>
      <c r="E180" s="181">
        <v>0</v>
      </c>
      <c r="F180" s="145">
        <f t="shared" si="9"/>
        <v>0</v>
      </c>
      <c r="G180" s="104"/>
    </row>
    <row r="181" spans="1:7" x14ac:dyDescent="0.2">
      <c r="A181" s="26">
        <v>5500</v>
      </c>
      <c r="B181" s="25" t="s">
        <v>272</v>
      </c>
      <c r="E181" s="180">
        <v>40315690.880000003</v>
      </c>
      <c r="F181" s="145">
        <f t="shared" si="9"/>
        <v>8.1974118111411226E-2</v>
      </c>
      <c r="G181" s="104"/>
    </row>
    <row r="182" spans="1:7" x14ac:dyDescent="0.2">
      <c r="A182" s="26">
        <v>5510</v>
      </c>
      <c r="B182" s="25" t="s">
        <v>273</v>
      </c>
      <c r="E182" s="180">
        <v>40315685.340000004</v>
      </c>
      <c r="F182" s="145">
        <f t="shared" si="9"/>
        <v>8.1974106846898473E-2</v>
      </c>
      <c r="G182" s="104"/>
    </row>
    <row r="183" spans="1:7" x14ac:dyDescent="0.2">
      <c r="A183" s="26">
        <v>5511</v>
      </c>
      <c r="B183" s="25" t="s">
        <v>274</v>
      </c>
      <c r="E183" s="181">
        <v>0</v>
      </c>
      <c r="F183" s="145">
        <f t="shared" si="9"/>
        <v>0</v>
      </c>
      <c r="G183" s="104"/>
    </row>
    <row r="184" spans="1:7" x14ac:dyDescent="0.2">
      <c r="A184" s="26">
        <v>5512</v>
      </c>
      <c r="B184" s="25" t="s">
        <v>275</v>
      </c>
      <c r="E184" s="181">
        <v>0</v>
      </c>
      <c r="F184" s="145">
        <f t="shared" si="9"/>
        <v>0</v>
      </c>
      <c r="G184" s="104"/>
    </row>
    <row r="185" spans="1:7" x14ac:dyDescent="0.2">
      <c r="A185" s="26">
        <v>5513</v>
      </c>
      <c r="B185" s="25" t="s">
        <v>276</v>
      </c>
      <c r="E185" s="181">
        <v>24003761.890000001</v>
      </c>
      <c r="F185" s="145">
        <f t="shared" si="9"/>
        <v>4.8806982327200828E-2</v>
      </c>
      <c r="G185" s="104"/>
    </row>
    <row r="186" spans="1:7" x14ac:dyDescent="0.2">
      <c r="A186" s="26">
        <v>5514</v>
      </c>
      <c r="B186" s="25" t="s">
        <v>277</v>
      </c>
      <c r="E186" s="181">
        <v>0</v>
      </c>
      <c r="F186" s="145">
        <f t="shared" si="9"/>
        <v>0</v>
      </c>
      <c r="G186" s="104"/>
    </row>
    <row r="187" spans="1:7" x14ac:dyDescent="0.2">
      <c r="A187" s="26">
        <v>5515</v>
      </c>
      <c r="B187" s="25" t="s">
        <v>278</v>
      </c>
      <c r="E187" s="181">
        <v>12977506.52</v>
      </c>
      <c r="F187" s="145">
        <f t="shared" si="9"/>
        <v>2.6387236062220973E-2</v>
      </c>
      <c r="G187" s="104"/>
    </row>
    <row r="188" spans="1:7" x14ac:dyDescent="0.2">
      <c r="A188" s="26">
        <v>5516</v>
      </c>
      <c r="B188" s="25" t="s">
        <v>279</v>
      </c>
      <c r="E188" s="181">
        <v>0</v>
      </c>
      <c r="F188" s="145">
        <f t="shared" si="9"/>
        <v>0</v>
      </c>
      <c r="G188" s="104"/>
    </row>
    <row r="189" spans="1:7" x14ac:dyDescent="0.2">
      <c r="A189" s="26">
        <v>5517</v>
      </c>
      <c r="B189" s="25" t="s">
        <v>280</v>
      </c>
      <c r="E189" s="181">
        <v>3327942.62</v>
      </c>
      <c r="F189" s="145">
        <f t="shared" si="9"/>
        <v>6.7667242070063053E-3</v>
      </c>
      <c r="G189" s="104"/>
    </row>
    <row r="190" spans="1:7" x14ac:dyDescent="0.2">
      <c r="A190" s="26">
        <v>5518</v>
      </c>
      <c r="B190" s="25" t="s">
        <v>2</v>
      </c>
      <c r="E190" s="181">
        <v>6474.31</v>
      </c>
      <c r="F190" s="145">
        <f t="shared" si="9"/>
        <v>1.316425047035907E-5</v>
      </c>
      <c r="G190" s="104"/>
    </row>
    <row r="191" spans="1:7" x14ac:dyDescent="0.2">
      <c r="A191" s="26">
        <v>5520</v>
      </c>
      <c r="B191" s="25" t="s">
        <v>1</v>
      </c>
      <c r="E191" s="180">
        <v>0</v>
      </c>
      <c r="F191" s="145">
        <f t="shared" si="9"/>
        <v>0</v>
      </c>
      <c r="G191" s="104"/>
    </row>
    <row r="192" spans="1:7" x14ac:dyDescent="0.2">
      <c r="A192" s="26">
        <v>5521</v>
      </c>
      <c r="B192" s="25" t="s">
        <v>281</v>
      </c>
      <c r="E192" s="181">
        <v>0</v>
      </c>
      <c r="F192" s="145">
        <f t="shared" si="9"/>
        <v>0</v>
      </c>
      <c r="G192" s="104"/>
    </row>
    <row r="193" spans="1:7" x14ac:dyDescent="0.2">
      <c r="A193" s="26">
        <v>5522</v>
      </c>
      <c r="B193" s="25" t="s">
        <v>282</v>
      </c>
      <c r="E193" s="181">
        <v>0</v>
      </c>
      <c r="F193" s="145">
        <f t="shared" si="9"/>
        <v>0</v>
      </c>
      <c r="G193" s="104"/>
    </row>
    <row r="194" spans="1:7" x14ac:dyDescent="0.2">
      <c r="A194" s="26">
        <v>5530</v>
      </c>
      <c r="B194" s="25" t="s">
        <v>283</v>
      </c>
      <c r="E194" s="180">
        <v>0</v>
      </c>
      <c r="F194" s="145">
        <f t="shared" si="9"/>
        <v>0</v>
      </c>
      <c r="G194" s="104"/>
    </row>
    <row r="195" spans="1:7" x14ac:dyDescent="0.2">
      <c r="A195" s="26">
        <v>5531</v>
      </c>
      <c r="B195" s="25" t="s">
        <v>284</v>
      </c>
      <c r="E195" s="181">
        <v>0</v>
      </c>
      <c r="F195" s="145">
        <f t="shared" si="9"/>
        <v>0</v>
      </c>
      <c r="G195" s="104"/>
    </row>
    <row r="196" spans="1:7" x14ac:dyDescent="0.2">
      <c r="A196" s="26">
        <v>5532</v>
      </c>
      <c r="B196" s="25" t="s">
        <v>285</v>
      </c>
      <c r="E196" s="181">
        <v>0</v>
      </c>
      <c r="F196" s="145">
        <f t="shared" si="9"/>
        <v>0</v>
      </c>
      <c r="G196" s="104"/>
    </row>
    <row r="197" spans="1:7" x14ac:dyDescent="0.2">
      <c r="A197" s="26">
        <v>5533</v>
      </c>
      <c r="B197" s="25" t="s">
        <v>286</v>
      </c>
      <c r="E197" s="181">
        <v>0</v>
      </c>
      <c r="F197" s="145">
        <f t="shared" si="9"/>
        <v>0</v>
      </c>
      <c r="G197" s="104"/>
    </row>
    <row r="198" spans="1:7" x14ac:dyDescent="0.2">
      <c r="A198" s="26">
        <v>5534</v>
      </c>
      <c r="B198" s="25" t="s">
        <v>287</v>
      </c>
      <c r="E198" s="181">
        <v>0</v>
      </c>
      <c r="F198" s="145">
        <f t="shared" si="9"/>
        <v>0</v>
      </c>
      <c r="G198" s="104"/>
    </row>
    <row r="199" spans="1:7" x14ac:dyDescent="0.2">
      <c r="A199" s="26">
        <v>5535</v>
      </c>
      <c r="B199" s="25" t="s">
        <v>288</v>
      </c>
      <c r="E199" s="181">
        <v>0</v>
      </c>
      <c r="F199" s="145">
        <f t="shared" si="9"/>
        <v>0</v>
      </c>
      <c r="G199" s="104"/>
    </row>
    <row r="200" spans="1:7" x14ac:dyDescent="0.2">
      <c r="A200" s="26">
        <v>5590</v>
      </c>
      <c r="B200" s="46" t="s">
        <v>289</v>
      </c>
      <c r="E200" s="180">
        <v>5.54</v>
      </c>
      <c r="F200" s="145">
        <f t="shared" si="9"/>
        <v>1.1264512759782779E-8</v>
      </c>
      <c r="G200" s="104"/>
    </row>
    <row r="201" spans="1:7" x14ac:dyDescent="0.2">
      <c r="A201" s="26">
        <v>5591</v>
      </c>
      <c r="B201" s="25" t="s">
        <v>290</v>
      </c>
      <c r="E201" s="181">
        <v>0</v>
      </c>
      <c r="F201" s="145">
        <f t="shared" si="9"/>
        <v>0</v>
      </c>
      <c r="G201" s="104"/>
    </row>
    <row r="202" spans="1:7" x14ac:dyDescent="0.2">
      <c r="A202" s="26">
        <v>5592</v>
      </c>
      <c r="B202" s="25" t="s">
        <v>291</v>
      </c>
      <c r="E202" s="181">
        <v>0</v>
      </c>
      <c r="F202" s="145">
        <f t="shared" si="9"/>
        <v>0</v>
      </c>
      <c r="G202" s="104"/>
    </row>
    <row r="203" spans="1:7" x14ac:dyDescent="0.2">
      <c r="A203" s="26">
        <v>5593</v>
      </c>
      <c r="B203" s="25" t="s">
        <v>292</v>
      </c>
      <c r="E203" s="181">
        <v>0</v>
      </c>
      <c r="F203" s="145">
        <f t="shared" si="9"/>
        <v>0</v>
      </c>
      <c r="G203" s="104"/>
    </row>
    <row r="204" spans="1:7" x14ac:dyDescent="0.2">
      <c r="A204" s="26">
        <v>5594</v>
      </c>
      <c r="B204" s="25" t="s">
        <v>371</v>
      </c>
      <c r="E204" s="181">
        <v>5.43</v>
      </c>
      <c r="F204" s="145">
        <f t="shared" si="9"/>
        <v>1.1040849149028968E-8</v>
      </c>
      <c r="G204" s="104"/>
    </row>
    <row r="205" spans="1:7" x14ac:dyDescent="0.2">
      <c r="A205" s="26">
        <v>5595</v>
      </c>
      <c r="B205" s="25" t="s">
        <v>294</v>
      </c>
      <c r="E205" s="181">
        <v>0</v>
      </c>
      <c r="F205" s="145">
        <f t="shared" si="9"/>
        <v>0</v>
      </c>
      <c r="G205" s="104"/>
    </row>
    <row r="206" spans="1:7" x14ac:dyDescent="0.2">
      <c r="A206" s="26">
        <v>5596</v>
      </c>
      <c r="B206" s="25" t="s">
        <v>189</v>
      </c>
      <c r="E206" s="181">
        <v>0</v>
      </c>
      <c r="F206" s="145">
        <f t="shared" si="9"/>
        <v>0</v>
      </c>
      <c r="G206" s="104"/>
    </row>
    <row r="207" spans="1:7" x14ac:dyDescent="0.2">
      <c r="A207" s="26">
        <v>5597</v>
      </c>
      <c r="B207" s="25" t="s">
        <v>295</v>
      </c>
      <c r="E207" s="181">
        <v>0</v>
      </c>
      <c r="F207" s="145">
        <f t="shared" si="9"/>
        <v>0</v>
      </c>
      <c r="G207" s="104"/>
    </row>
    <row r="208" spans="1:7" x14ac:dyDescent="0.2">
      <c r="A208" s="26">
        <v>5598</v>
      </c>
      <c r="B208" s="25" t="s">
        <v>372</v>
      </c>
      <c r="E208" s="181">
        <v>0</v>
      </c>
      <c r="F208" s="145">
        <f t="shared" si="9"/>
        <v>0</v>
      </c>
      <c r="G208" s="104"/>
    </row>
    <row r="209" spans="1:7" x14ac:dyDescent="0.2">
      <c r="A209" s="26">
        <v>5599</v>
      </c>
      <c r="B209" s="25" t="s">
        <v>296</v>
      </c>
      <c r="E209" s="181">
        <v>0.11</v>
      </c>
      <c r="F209" s="145">
        <f t="shared" si="9"/>
        <v>2.2366361075380968E-10</v>
      </c>
      <c r="G209" s="104"/>
    </row>
    <row r="210" spans="1:7" x14ac:dyDescent="0.2">
      <c r="A210" s="26">
        <v>5600</v>
      </c>
      <c r="B210" s="25" t="s">
        <v>0</v>
      </c>
      <c r="E210" s="180">
        <v>0</v>
      </c>
      <c r="F210" s="145">
        <f t="shared" si="9"/>
        <v>0</v>
      </c>
      <c r="G210" s="104"/>
    </row>
    <row r="211" spans="1:7" x14ac:dyDescent="0.2">
      <c r="A211" s="26">
        <v>5610</v>
      </c>
      <c r="B211" s="25" t="s">
        <v>297</v>
      </c>
      <c r="E211" s="180">
        <v>0</v>
      </c>
      <c r="F211" s="145">
        <f t="shared" si="9"/>
        <v>0</v>
      </c>
      <c r="G211" s="104"/>
    </row>
    <row r="212" spans="1:7" x14ac:dyDescent="0.2">
      <c r="A212" s="26">
        <v>5611</v>
      </c>
      <c r="B212" s="25" t="s">
        <v>298</v>
      </c>
      <c r="E212" s="181">
        <v>0</v>
      </c>
      <c r="F212" s="145">
        <f t="shared" si="9"/>
        <v>0</v>
      </c>
      <c r="G212" s="104"/>
    </row>
    <row r="214" spans="1:7" x14ac:dyDescent="0.2">
      <c r="A214" s="208" t="s">
        <v>453</v>
      </c>
      <c r="B214" s="208"/>
      <c r="C214" s="208"/>
      <c r="D214" s="208"/>
      <c r="E214" s="208"/>
      <c r="F214" s="208"/>
      <c r="G214" s="208"/>
    </row>
  </sheetData>
  <sheetProtection formatCells="0" formatColumns="0" formatRows="0" insertColumns="0" insertRows="0" insertHyperlinks="0" deleteColumns="0" deleteRows="0" sort="0" autoFilter="0" pivotTables="0"/>
  <mergeCells count="17">
    <mergeCell ref="A214:G214"/>
    <mergeCell ref="B55:D55"/>
    <mergeCell ref="B56:D56"/>
    <mergeCell ref="B57:D57"/>
    <mergeCell ref="A1:E1"/>
    <mergeCell ref="A2:E2"/>
    <mergeCell ref="A3:E3"/>
    <mergeCell ref="B50:D50"/>
    <mergeCell ref="B51:D51"/>
    <mergeCell ref="B52:D52"/>
    <mergeCell ref="B53:D53"/>
    <mergeCell ref="B54:D54"/>
    <mergeCell ref="B18:D18"/>
    <mergeCell ref="B28:D28"/>
    <mergeCell ref="B33:D33"/>
    <mergeCell ref="B37:D37"/>
    <mergeCell ref="B44:D44"/>
  </mergeCells>
  <printOptions horizontalCentered="1"/>
  <pageMargins left="0.70866141732283472" right="0.70866141732283472" top="0.35433070866141736" bottom="0.35433070866141736" header="0.31496062992125984" footer="0.31496062992125984"/>
  <pageSetup scale="78" orientation="landscape" horizontalDpi="4294967295" verticalDpi="4294967295" r:id="rId1"/>
  <ignoredErrors>
    <ignoredError sqref="E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2" workbookViewId="0">
      <selection activeCell="A35" sqref="A35:XFD45"/>
    </sheetView>
  </sheetViews>
  <sheetFormatPr baseColWidth="10" defaultColWidth="9.140625" defaultRowHeight="11.25" x14ac:dyDescent="0.2"/>
  <cols>
    <col min="1" max="1" width="10" style="6" customWidth="1"/>
    <col min="2" max="2" width="28" style="6" customWidth="1"/>
    <col min="3" max="3" width="27.5703125" style="6" customWidth="1"/>
    <col min="4" max="4" width="25.7109375" style="6" customWidth="1"/>
    <col min="5" max="5" width="27.42578125" style="6" bestFit="1" customWidth="1"/>
    <col min="6" max="6" width="26.28515625" style="6" customWidth="1"/>
    <col min="7" max="16384" width="9.140625" style="6"/>
  </cols>
  <sheetData>
    <row r="1" spans="1:6" ht="12.2" customHeight="1" x14ac:dyDescent="0.2">
      <c r="A1" s="213" t="str">
        <f>ESF!A1</f>
        <v>Poder Judicial del Estado de Guanajuato</v>
      </c>
      <c r="B1" s="213"/>
      <c r="C1" s="213"/>
      <c r="D1" s="213"/>
      <c r="E1" s="86" t="s">
        <v>30</v>
      </c>
      <c r="F1" s="87">
        <f>ESF!H1</f>
        <v>2025</v>
      </c>
    </row>
    <row r="2" spans="1:6" ht="12.2" customHeight="1" x14ac:dyDescent="0.2">
      <c r="A2" s="213" t="s">
        <v>299</v>
      </c>
      <c r="B2" s="213"/>
      <c r="C2" s="213"/>
      <c r="D2" s="213"/>
      <c r="E2" s="86" t="s">
        <v>31</v>
      </c>
      <c r="F2" s="87" t="str">
        <f>ESF!H2</f>
        <v>Trimestral</v>
      </c>
    </row>
    <row r="3" spans="1:6" ht="12.2" customHeight="1" x14ac:dyDescent="0.2">
      <c r="A3" s="213" t="str">
        <f>ESF!A3</f>
        <v>Correspondiente del 1 de Enero al 31 de Marzo de 2025</v>
      </c>
      <c r="B3" s="213"/>
      <c r="C3" s="213"/>
      <c r="D3" s="213"/>
      <c r="E3" s="86" t="s">
        <v>32</v>
      </c>
      <c r="F3" s="87">
        <f>ESF!H3</f>
        <v>1</v>
      </c>
    </row>
    <row r="4" spans="1:6" x14ac:dyDescent="0.2">
      <c r="A4" s="91" t="s">
        <v>33</v>
      </c>
      <c r="B4" s="89"/>
      <c r="C4" s="89"/>
      <c r="D4" s="89"/>
      <c r="E4" s="89"/>
      <c r="F4" s="89"/>
    </row>
    <row r="5" spans="1:6" s="154" customFormat="1" x14ac:dyDescent="0.2">
      <c r="A5" s="152"/>
      <c r="B5" s="153"/>
      <c r="C5" s="153"/>
      <c r="D5" s="153"/>
      <c r="E5" s="153"/>
      <c r="F5" s="153"/>
    </row>
    <row r="6" spans="1:6" x14ac:dyDescent="0.2">
      <c r="A6" s="89" t="s">
        <v>27</v>
      </c>
      <c r="B6" s="89"/>
      <c r="C6" s="89"/>
      <c r="D6" s="89"/>
      <c r="E6" s="89"/>
      <c r="F6" s="89"/>
    </row>
    <row r="7" spans="1:6" x14ac:dyDescent="0.2">
      <c r="A7" s="90" t="s">
        <v>6</v>
      </c>
      <c r="B7" s="89" t="s">
        <v>3</v>
      </c>
      <c r="C7" s="89"/>
      <c r="D7" s="90" t="s">
        <v>4</v>
      </c>
      <c r="E7" s="90" t="s">
        <v>5</v>
      </c>
      <c r="F7" s="90" t="s">
        <v>7</v>
      </c>
    </row>
    <row r="8" spans="1:6" x14ac:dyDescent="0.2">
      <c r="A8" s="7">
        <v>3110</v>
      </c>
      <c r="B8" s="6" t="s">
        <v>168</v>
      </c>
      <c r="D8" s="182">
        <v>1167325163.78</v>
      </c>
      <c r="E8" s="7" t="s">
        <v>340</v>
      </c>
      <c r="F8" s="7" t="s">
        <v>341</v>
      </c>
    </row>
    <row r="9" spans="1:6" x14ac:dyDescent="0.2">
      <c r="A9" s="7">
        <v>3120</v>
      </c>
      <c r="B9" s="6" t="s">
        <v>300</v>
      </c>
      <c r="D9" s="182">
        <v>49084984.630000003</v>
      </c>
      <c r="E9" s="7" t="s">
        <v>340</v>
      </c>
      <c r="F9" s="7" t="s">
        <v>425</v>
      </c>
    </row>
    <row r="10" spans="1:6" x14ac:dyDescent="0.2">
      <c r="A10" s="7">
        <v>3130</v>
      </c>
      <c r="B10" s="6" t="s">
        <v>301</v>
      </c>
      <c r="D10" s="182">
        <v>0</v>
      </c>
      <c r="E10" s="7" t="s">
        <v>330</v>
      </c>
      <c r="F10" s="7" t="s">
        <v>330</v>
      </c>
    </row>
    <row r="12" spans="1:6" x14ac:dyDescent="0.2">
      <c r="A12" s="89" t="s">
        <v>28</v>
      </c>
      <c r="B12" s="89"/>
      <c r="C12" s="89"/>
      <c r="D12" s="89"/>
      <c r="E12" s="89"/>
      <c r="F12" s="89"/>
    </row>
    <row r="13" spans="1:6" x14ac:dyDescent="0.2">
      <c r="A13" s="90" t="s">
        <v>6</v>
      </c>
      <c r="B13" s="89" t="s">
        <v>3</v>
      </c>
      <c r="C13" s="89"/>
      <c r="D13" s="90" t="s">
        <v>4</v>
      </c>
      <c r="E13" s="90" t="s">
        <v>302</v>
      </c>
      <c r="F13" s="89"/>
    </row>
    <row r="14" spans="1:6" x14ac:dyDescent="0.2">
      <c r="A14" s="161">
        <v>3210</v>
      </c>
      <c r="B14" s="162" t="s">
        <v>303</v>
      </c>
      <c r="D14" s="184">
        <v>419823283.13</v>
      </c>
      <c r="E14" s="183" t="s">
        <v>342</v>
      </c>
    </row>
    <row r="15" spans="1:6" x14ac:dyDescent="0.2">
      <c r="A15" s="161">
        <v>3220</v>
      </c>
      <c r="B15" s="162" t="s">
        <v>304</v>
      </c>
      <c r="D15" s="184">
        <v>1298951848.28</v>
      </c>
      <c r="E15" s="183" t="s">
        <v>342</v>
      </c>
    </row>
    <row r="16" spans="1:6" x14ac:dyDescent="0.2">
      <c r="A16" s="161">
        <v>3230</v>
      </c>
      <c r="B16" s="162" t="s">
        <v>305</v>
      </c>
      <c r="D16" s="184">
        <v>-184082.51</v>
      </c>
      <c r="E16" s="183" t="s">
        <v>342</v>
      </c>
    </row>
    <row r="17" spans="1:6" x14ac:dyDescent="0.2">
      <c r="A17" s="161">
        <v>3231</v>
      </c>
      <c r="B17" s="162" t="s">
        <v>306</v>
      </c>
      <c r="D17" s="184">
        <v>-184082.51</v>
      </c>
      <c r="E17" s="183" t="s">
        <v>342</v>
      </c>
    </row>
    <row r="18" spans="1:6" x14ac:dyDescent="0.2">
      <c r="A18" s="161">
        <v>3232</v>
      </c>
      <c r="B18" s="162" t="s">
        <v>307</v>
      </c>
      <c r="D18" s="184">
        <v>0</v>
      </c>
      <c r="E18" s="183" t="s">
        <v>330</v>
      </c>
    </row>
    <row r="19" spans="1:6" x14ac:dyDescent="0.2">
      <c r="A19" s="161">
        <v>3233</v>
      </c>
      <c r="B19" s="162" t="s">
        <v>308</v>
      </c>
      <c r="D19" s="184">
        <v>0</v>
      </c>
      <c r="E19" s="183" t="s">
        <v>330</v>
      </c>
    </row>
    <row r="20" spans="1:6" x14ac:dyDescent="0.2">
      <c r="A20" s="161">
        <v>3239</v>
      </c>
      <c r="B20" s="162" t="s">
        <v>309</v>
      </c>
      <c r="D20" s="184">
        <v>0</v>
      </c>
      <c r="E20" s="183" t="s">
        <v>330</v>
      </c>
    </row>
    <row r="21" spans="1:6" x14ac:dyDescent="0.2">
      <c r="A21" s="161">
        <v>3240</v>
      </c>
      <c r="B21" s="162" t="s">
        <v>310</v>
      </c>
      <c r="D21" s="184">
        <v>0</v>
      </c>
      <c r="E21" s="183" t="s">
        <v>330</v>
      </c>
    </row>
    <row r="22" spans="1:6" x14ac:dyDescent="0.2">
      <c r="A22" s="161">
        <v>3241</v>
      </c>
      <c r="B22" s="162" t="s">
        <v>311</v>
      </c>
      <c r="D22" s="184">
        <v>0</v>
      </c>
      <c r="E22" s="183" t="s">
        <v>330</v>
      </c>
    </row>
    <row r="23" spans="1:6" x14ac:dyDescent="0.2">
      <c r="A23" s="161">
        <v>3242</v>
      </c>
      <c r="B23" s="162" t="s">
        <v>312</v>
      </c>
      <c r="D23" s="184">
        <v>0</v>
      </c>
      <c r="E23" s="183" t="s">
        <v>330</v>
      </c>
    </row>
    <row r="24" spans="1:6" x14ac:dyDescent="0.2">
      <c r="A24" s="161">
        <v>3243</v>
      </c>
      <c r="B24" s="162" t="s">
        <v>313</v>
      </c>
      <c r="D24" s="184">
        <v>0</v>
      </c>
      <c r="E24" s="183" t="s">
        <v>330</v>
      </c>
    </row>
    <row r="25" spans="1:6" x14ac:dyDescent="0.2">
      <c r="A25" s="161">
        <v>3250</v>
      </c>
      <c r="B25" s="162" t="s">
        <v>314</v>
      </c>
      <c r="D25" s="184">
        <v>-407062420.75</v>
      </c>
      <c r="E25" s="183" t="s">
        <v>423</v>
      </c>
    </row>
    <row r="26" spans="1:6" x14ac:dyDescent="0.2">
      <c r="A26" s="161">
        <v>3251</v>
      </c>
      <c r="B26" s="162" t="s">
        <v>315</v>
      </c>
      <c r="D26" s="184">
        <v>-407062420.75</v>
      </c>
      <c r="E26" s="183" t="s">
        <v>423</v>
      </c>
    </row>
    <row r="27" spans="1:6" x14ac:dyDescent="0.2">
      <c r="A27" s="161">
        <v>3252</v>
      </c>
      <c r="B27" s="162" t="s">
        <v>316</v>
      </c>
      <c r="D27" s="184">
        <v>0</v>
      </c>
      <c r="E27" s="183" t="s">
        <v>330</v>
      </c>
    </row>
    <row r="28" spans="1:6" x14ac:dyDescent="0.2">
      <c r="A28" s="161">
        <v>3253</v>
      </c>
      <c r="B28" s="162" t="s">
        <v>512</v>
      </c>
      <c r="D28" s="160">
        <v>0</v>
      </c>
      <c r="E28" s="7" t="s">
        <v>330</v>
      </c>
    </row>
    <row r="29" spans="1:6" x14ac:dyDescent="0.2">
      <c r="A29" s="161"/>
      <c r="B29" s="162"/>
    </row>
    <row r="30" spans="1:6" x14ac:dyDescent="0.2">
      <c r="A30" s="208" t="s">
        <v>453</v>
      </c>
      <c r="B30" s="208"/>
      <c r="C30" s="208"/>
      <c r="D30" s="208"/>
      <c r="E30" s="208"/>
      <c r="F30" s="20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27" workbookViewId="0">
      <selection activeCell="A140" sqref="A140:XFD152"/>
    </sheetView>
  </sheetViews>
  <sheetFormatPr baseColWidth="10" defaultColWidth="9.140625" defaultRowHeight="11.25" x14ac:dyDescent="0.2"/>
  <cols>
    <col min="1" max="1" width="10" style="6" customWidth="1"/>
    <col min="2" max="2" width="28.5703125" style="6" customWidth="1"/>
    <col min="3" max="3" width="26" style="6" customWidth="1"/>
    <col min="4" max="4" width="23.5703125" style="6" customWidth="1"/>
    <col min="5" max="5" width="25" style="6" customWidth="1"/>
    <col min="6" max="6" width="22.28515625" style="6" customWidth="1"/>
    <col min="7" max="7" width="7.42578125" style="6" customWidth="1"/>
    <col min="8" max="16384" width="9.140625" style="6"/>
  </cols>
  <sheetData>
    <row r="1" spans="1:7" s="9" customFormat="1" ht="12.2" customHeight="1" x14ac:dyDescent="0.25">
      <c r="A1" s="214" t="str">
        <f>ESF!A1</f>
        <v>Poder Judicial del Estado de Guanajuato</v>
      </c>
      <c r="B1" s="214"/>
      <c r="C1" s="214"/>
      <c r="D1" s="214"/>
      <c r="E1" s="86" t="s">
        <v>30</v>
      </c>
      <c r="F1" s="87">
        <f>ESF!H1</f>
        <v>2025</v>
      </c>
    </row>
    <row r="2" spans="1:7" s="9" customFormat="1" ht="12.2" customHeight="1" x14ac:dyDescent="0.25">
      <c r="A2" s="214" t="s">
        <v>317</v>
      </c>
      <c r="B2" s="214"/>
      <c r="C2" s="214"/>
      <c r="D2" s="214"/>
      <c r="E2" s="86" t="s">
        <v>31</v>
      </c>
      <c r="F2" s="87" t="str">
        <f>ESF!H2</f>
        <v>Trimestral</v>
      </c>
    </row>
    <row r="3" spans="1:7" s="9" customFormat="1" ht="12.2" customHeight="1" x14ac:dyDescent="0.25">
      <c r="A3" s="214" t="str">
        <f>ESF!A3</f>
        <v>Correspondiente del 1 de Enero al 31 de Marzo de 2025</v>
      </c>
      <c r="B3" s="214"/>
      <c r="C3" s="214"/>
      <c r="D3" s="214"/>
      <c r="E3" s="86" t="s">
        <v>32</v>
      </c>
      <c r="F3" s="87">
        <f>ESF!H3</f>
        <v>1</v>
      </c>
    </row>
    <row r="4" spans="1:7" x14ac:dyDescent="0.2">
      <c r="A4" s="91" t="s">
        <v>33</v>
      </c>
      <c r="B4" s="88"/>
      <c r="C4" s="88"/>
      <c r="D4" s="88"/>
      <c r="E4" s="88"/>
      <c r="F4" s="88"/>
    </row>
    <row r="6" spans="1:7" x14ac:dyDescent="0.2">
      <c r="A6" s="89" t="s">
        <v>495</v>
      </c>
      <c r="B6" s="89"/>
      <c r="C6" s="89"/>
      <c r="D6" s="89"/>
      <c r="E6" s="89"/>
      <c r="F6" s="89"/>
      <c r="G6" s="45"/>
    </row>
    <row r="7" spans="1:7" x14ac:dyDescent="0.2">
      <c r="A7" s="90" t="s">
        <v>6</v>
      </c>
      <c r="B7" s="89" t="s">
        <v>3</v>
      </c>
      <c r="C7" s="89"/>
      <c r="D7" s="89"/>
      <c r="E7" s="90">
        <v>2025</v>
      </c>
      <c r="F7" s="90">
        <v>2024</v>
      </c>
      <c r="G7" s="44"/>
    </row>
    <row r="8" spans="1:7" x14ac:dyDescent="0.2">
      <c r="A8" s="7">
        <v>1111</v>
      </c>
      <c r="B8" s="6" t="s">
        <v>318</v>
      </c>
      <c r="E8" s="185">
        <v>0</v>
      </c>
      <c r="F8" s="185">
        <v>0</v>
      </c>
    </row>
    <row r="9" spans="1:7" x14ac:dyDescent="0.2">
      <c r="A9" s="7">
        <v>1112</v>
      </c>
      <c r="B9" s="6" t="s">
        <v>319</v>
      </c>
      <c r="E9" s="185">
        <v>736797.27</v>
      </c>
      <c r="F9" s="185">
        <v>937112.85</v>
      </c>
    </row>
    <row r="10" spans="1:7" x14ac:dyDescent="0.2">
      <c r="A10" s="7">
        <v>1113</v>
      </c>
      <c r="B10" s="6" t="s">
        <v>320</v>
      </c>
      <c r="E10" s="185">
        <v>58002.03</v>
      </c>
      <c r="F10" s="185">
        <v>283975.74</v>
      </c>
    </row>
    <row r="11" spans="1:7" x14ac:dyDescent="0.2">
      <c r="A11" s="7">
        <v>1114</v>
      </c>
      <c r="B11" s="6" t="s">
        <v>34</v>
      </c>
      <c r="E11" s="185">
        <v>2225938330.7600002</v>
      </c>
      <c r="F11" s="185">
        <v>1866609009.01</v>
      </c>
    </row>
    <row r="12" spans="1:7" x14ac:dyDescent="0.2">
      <c r="A12" s="7">
        <v>1115</v>
      </c>
      <c r="B12" s="6" t="s">
        <v>35</v>
      </c>
      <c r="E12" s="185">
        <v>0</v>
      </c>
      <c r="F12" s="185">
        <v>0</v>
      </c>
    </row>
    <row r="13" spans="1:7" x14ac:dyDescent="0.2">
      <c r="A13" s="7">
        <v>1116</v>
      </c>
      <c r="B13" s="6" t="s">
        <v>321</v>
      </c>
      <c r="E13" s="185">
        <v>13306693.619999999</v>
      </c>
      <c r="F13" s="185">
        <v>3623144.25</v>
      </c>
    </row>
    <row r="14" spans="1:7" x14ac:dyDescent="0.2">
      <c r="A14" s="7">
        <v>1119</v>
      </c>
      <c r="B14" s="6" t="s">
        <v>322</v>
      </c>
      <c r="E14" s="185">
        <v>1383752.96</v>
      </c>
      <c r="F14" s="185">
        <v>165435.26</v>
      </c>
    </row>
    <row r="15" spans="1:7" x14ac:dyDescent="0.2">
      <c r="A15" s="19">
        <v>1110</v>
      </c>
      <c r="B15" s="20" t="s">
        <v>451</v>
      </c>
      <c r="C15" s="20"/>
      <c r="D15" s="20"/>
      <c r="E15" s="186">
        <v>2241423576.6399999</v>
      </c>
      <c r="F15" s="186">
        <v>1871618677.1099999</v>
      </c>
      <c r="G15" s="8"/>
    </row>
    <row r="18" spans="1:8" x14ac:dyDescent="0.2">
      <c r="A18" s="89" t="s">
        <v>492</v>
      </c>
      <c r="B18" s="89"/>
      <c r="C18" s="89"/>
      <c r="D18" s="89"/>
      <c r="E18" s="89"/>
      <c r="F18" s="89"/>
      <c r="G18" s="45"/>
    </row>
    <row r="19" spans="1:8" x14ac:dyDescent="0.2">
      <c r="A19" s="90" t="s">
        <v>6</v>
      </c>
      <c r="B19" s="89" t="s">
        <v>3</v>
      </c>
      <c r="C19" s="89"/>
      <c r="D19" s="89"/>
      <c r="E19" s="90">
        <v>2025</v>
      </c>
      <c r="F19" s="90">
        <v>2024</v>
      </c>
    </row>
    <row r="20" spans="1:8" x14ac:dyDescent="0.2">
      <c r="A20" s="7">
        <v>1230</v>
      </c>
      <c r="B20" s="6" t="s">
        <v>63</v>
      </c>
      <c r="E20" s="155">
        <v>12840644.49</v>
      </c>
      <c r="F20" s="41">
        <v>149828164.91999999</v>
      </c>
    </row>
    <row r="21" spans="1:8" x14ac:dyDescent="0.2">
      <c r="A21" s="7">
        <v>1231</v>
      </c>
      <c r="B21" s="6" t="s">
        <v>64</v>
      </c>
      <c r="E21" s="156">
        <v>0</v>
      </c>
      <c r="F21" s="132">
        <v>0</v>
      </c>
    </row>
    <row r="22" spans="1:8" x14ac:dyDescent="0.2">
      <c r="A22" s="7">
        <v>1232</v>
      </c>
      <c r="B22" s="6" t="s">
        <v>65</v>
      </c>
      <c r="E22" s="156">
        <v>0</v>
      </c>
      <c r="F22" s="132">
        <v>0</v>
      </c>
    </row>
    <row r="23" spans="1:8" x14ac:dyDescent="0.2">
      <c r="A23" s="7">
        <v>1233</v>
      </c>
      <c r="B23" s="6" t="s">
        <v>66</v>
      </c>
      <c r="E23" s="156">
        <v>0</v>
      </c>
      <c r="F23" s="132">
        <v>0</v>
      </c>
    </row>
    <row r="24" spans="1:8" x14ac:dyDescent="0.2">
      <c r="A24" s="7">
        <v>1234</v>
      </c>
      <c r="B24" s="6" t="s">
        <v>67</v>
      </c>
      <c r="E24" s="156">
        <v>0</v>
      </c>
      <c r="F24" s="132">
        <v>0</v>
      </c>
    </row>
    <row r="25" spans="1:8" x14ac:dyDescent="0.2">
      <c r="A25" s="7">
        <v>1235</v>
      </c>
      <c r="B25" s="6" t="s">
        <v>68</v>
      </c>
      <c r="E25" s="156">
        <v>0</v>
      </c>
      <c r="F25" s="132">
        <v>6501510.3099999996</v>
      </c>
    </row>
    <row r="26" spans="1:8" x14ac:dyDescent="0.2">
      <c r="A26" s="7">
        <v>1236</v>
      </c>
      <c r="B26" s="6" t="s">
        <v>69</v>
      </c>
      <c r="E26" s="156">
        <v>12840644.49</v>
      </c>
      <c r="F26" s="133">
        <v>143326654.60999998</v>
      </c>
      <c r="H26" s="8"/>
    </row>
    <row r="27" spans="1:8" x14ac:dyDescent="0.2">
      <c r="A27" s="7">
        <v>1239</v>
      </c>
      <c r="B27" s="6" t="s">
        <v>70</v>
      </c>
      <c r="E27" s="156">
        <v>0</v>
      </c>
      <c r="F27" s="132">
        <v>0</v>
      </c>
    </row>
    <row r="28" spans="1:8" x14ac:dyDescent="0.2">
      <c r="A28" s="7">
        <v>1240</v>
      </c>
      <c r="B28" s="6" t="s">
        <v>71</v>
      </c>
      <c r="E28" s="155">
        <v>10753542.58</v>
      </c>
      <c r="F28" s="131">
        <v>57781342.230000004</v>
      </c>
    </row>
    <row r="29" spans="1:8" x14ac:dyDescent="0.2">
      <c r="A29" s="7">
        <v>1241</v>
      </c>
      <c r="B29" s="6" t="s">
        <v>72</v>
      </c>
      <c r="E29" s="156">
        <v>10719605.58</v>
      </c>
      <c r="F29" s="132">
        <v>25625972.530000001</v>
      </c>
    </row>
    <row r="30" spans="1:8" x14ac:dyDescent="0.2">
      <c r="A30" s="7">
        <v>1242</v>
      </c>
      <c r="B30" s="6" t="s">
        <v>73</v>
      </c>
      <c r="E30" s="156">
        <v>0</v>
      </c>
      <c r="F30" s="132">
        <v>12760</v>
      </c>
    </row>
    <row r="31" spans="1:8" x14ac:dyDescent="0.2">
      <c r="A31" s="7">
        <v>1243</v>
      </c>
      <c r="B31" s="6" t="s">
        <v>74</v>
      </c>
      <c r="E31" s="156">
        <v>0</v>
      </c>
      <c r="F31" s="132">
        <v>0</v>
      </c>
    </row>
    <row r="32" spans="1:8" x14ac:dyDescent="0.2">
      <c r="A32" s="7">
        <v>1244</v>
      </c>
      <c r="B32" s="6" t="s">
        <v>75</v>
      </c>
      <c r="E32" s="156">
        <v>0</v>
      </c>
      <c r="F32" s="132">
        <v>29892012.760000002</v>
      </c>
    </row>
    <row r="33" spans="1:7" x14ac:dyDescent="0.2">
      <c r="A33" s="7">
        <v>1245</v>
      </c>
      <c r="B33" s="6" t="s">
        <v>76</v>
      </c>
      <c r="E33" s="156">
        <v>0</v>
      </c>
      <c r="F33" s="132">
        <v>0</v>
      </c>
    </row>
    <row r="34" spans="1:7" x14ac:dyDescent="0.2">
      <c r="A34" s="7">
        <v>1246</v>
      </c>
      <c r="B34" s="6" t="s">
        <v>77</v>
      </c>
      <c r="E34" s="156">
        <v>33937</v>
      </c>
      <c r="F34" s="132">
        <v>2250596.94</v>
      </c>
    </row>
    <row r="35" spans="1:7" x14ac:dyDescent="0.2">
      <c r="A35" s="7">
        <v>1247</v>
      </c>
      <c r="B35" s="6" t="s">
        <v>78</v>
      </c>
      <c r="E35" s="156">
        <v>0</v>
      </c>
      <c r="F35" s="132">
        <v>0</v>
      </c>
    </row>
    <row r="36" spans="1:7" x14ac:dyDescent="0.2">
      <c r="A36" s="7">
        <v>1248</v>
      </c>
      <c r="B36" s="6" t="s">
        <v>79</v>
      </c>
      <c r="E36" s="156">
        <v>0</v>
      </c>
      <c r="F36" s="132">
        <v>0</v>
      </c>
    </row>
    <row r="37" spans="1:7" x14ac:dyDescent="0.2">
      <c r="A37" s="7">
        <v>1250</v>
      </c>
      <c r="B37" s="6" t="s">
        <v>81</v>
      </c>
      <c r="E37" s="155">
        <v>0</v>
      </c>
      <c r="F37" s="131">
        <v>166331.04</v>
      </c>
    </row>
    <row r="38" spans="1:7" x14ac:dyDescent="0.2">
      <c r="A38" s="7">
        <v>1251</v>
      </c>
      <c r="B38" s="6" t="s">
        <v>82</v>
      </c>
      <c r="E38" s="156">
        <v>0</v>
      </c>
      <c r="F38" s="132">
        <v>0</v>
      </c>
    </row>
    <row r="39" spans="1:7" x14ac:dyDescent="0.2">
      <c r="A39" s="7">
        <v>1252</v>
      </c>
      <c r="B39" s="6" t="s">
        <v>83</v>
      </c>
      <c r="E39" s="156">
        <v>0</v>
      </c>
      <c r="F39" s="132">
        <v>0</v>
      </c>
    </row>
    <row r="40" spans="1:7" x14ac:dyDescent="0.2">
      <c r="A40" s="7">
        <v>1253</v>
      </c>
      <c r="B40" s="6" t="s">
        <v>84</v>
      </c>
      <c r="C40" s="8"/>
      <c r="D40" s="8"/>
      <c r="E40" s="156">
        <v>0</v>
      </c>
      <c r="F40" s="132">
        <v>0</v>
      </c>
    </row>
    <row r="41" spans="1:7" x14ac:dyDescent="0.2">
      <c r="A41" s="7">
        <v>1254</v>
      </c>
      <c r="B41" s="6" t="s">
        <v>85</v>
      </c>
      <c r="E41" s="156">
        <v>0</v>
      </c>
      <c r="F41" s="132">
        <v>166331.04</v>
      </c>
    </row>
    <row r="42" spans="1:7" x14ac:dyDescent="0.2">
      <c r="A42" s="7">
        <v>1259</v>
      </c>
      <c r="B42" s="6" t="s">
        <v>86</v>
      </c>
      <c r="E42" s="156">
        <v>0</v>
      </c>
      <c r="F42" s="132">
        <v>0</v>
      </c>
    </row>
    <row r="43" spans="1:7" x14ac:dyDescent="0.2">
      <c r="A43" s="7"/>
      <c r="B43" s="42" t="s">
        <v>452</v>
      </c>
      <c r="C43" s="41"/>
      <c r="D43" s="41" t="s">
        <v>419</v>
      </c>
      <c r="E43" s="155">
        <v>23594187.07</v>
      </c>
      <c r="F43" s="41">
        <v>207775838.18999997</v>
      </c>
    </row>
    <row r="44" spans="1:7" x14ac:dyDescent="0.2">
      <c r="A44" s="7"/>
      <c r="B44" s="42"/>
      <c r="C44" s="41"/>
      <c r="D44" s="41"/>
      <c r="E44" s="41"/>
      <c r="F44" s="41"/>
    </row>
    <row r="46" spans="1:7" x14ac:dyDescent="0.2">
      <c r="A46" s="89" t="s">
        <v>510</v>
      </c>
      <c r="B46" s="89"/>
      <c r="C46" s="89"/>
      <c r="D46" s="89"/>
      <c r="E46" s="89"/>
      <c r="F46" s="89"/>
      <c r="G46" s="45"/>
    </row>
    <row r="47" spans="1:7" x14ac:dyDescent="0.2">
      <c r="A47" s="90" t="s">
        <v>6</v>
      </c>
      <c r="B47" s="89" t="s">
        <v>3</v>
      </c>
      <c r="C47" s="89"/>
      <c r="D47" s="89"/>
      <c r="E47" s="90">
        <v>2025</v>
      </c>
      <c r="F47" s="90">
        <v>2024</v>
      </c>
      <c r="G47" s="44"/>
    </row>
    <row r="48" spans="1:7" x14ac:dyDescent="0.2">
      <c r="A48" s="19">
        <v>3210</v>
      </c>
      <c r="B48" s="20" t="s">
        <v>426</v>
      </c>
      <c r="E48" s="188">
        <f>-419823283.13*-1</f>
        <v>419823283.13</v>
      </c>
      <c r="F48" s="188">
        <f>-166643984.17*-1</f>
        <v>166643984.16999999</v>
      </c>
    </row>
    <row r="49" spans="1:6" x14ac:dyDescent="0.2">
      <c r="A49" s="7"/>
      <c r="B49" s="42" t="s">
        <v>427</v>
      </c>
      <c r="E49" s="188">
        <v>40315690.880000003</v>
      </c>
      <c r="F49" s="188">
        <f>162993838.29+F90</f>
        <v>169495348.59999999</v>
      </c>
    </row>
    <row r="50" spans="1:6" x14ac:dyDescent="0.2">
      <c r="A50" s="19">
        <v>5400</v>
      </c>
      <c r="B50" s="20" t="s">
        <v>258</v>
      </c>
      <c r="E50" s="188">
        <v>0</v>
      </c>
      <c r="F50" s="188">
        <v>0</v>
      </c>
    </row>
    <row r="51" spans="1:6" x14ac:dyDescent="0.2">
      <c r="A51" s="7">
        <v>5410</v>
      </c>
      <c r="B51" s="6" t="s">
        <v>428</v>
      </c>
      <c r="E51" s="187">
        <v>0</v>
      </c>
      <c r="F51" s="187">
        <v>0</v>
      </c>
    </row>
    <row r="52" spans="1:6" x14ac:dyDescent="0.2">
      <c r="A52" s="7">
        <v>5411</v>
      </c>
      <c r="B52" s="6" t="s">
        <v>260</v>
      </c>
      <c r="E52" s="187">
        <v>0</v>
      </c>
      <c r="F52" s="187">
        <v>0</v>
      </c>
    </row>
    <row r="53" spans="1:6" x14ac:dyDescent="0.2">
      <c r="A53" s="7">
        <v>5420</v>
      </c>
      <c r="B53" s="6" t="s">
        <v>429</v>
      </c>
      <c r="E53" s="187">
        <v>0</v>
      </c>
      <c r="F53" s="187">
        <v>0</v>
      </c>
    </row>
    <row r="54" spans="1:6" x14ac:dyDescent="0.2">
      <c r="A54" s="7">
        <v>5421</v>
      </c>
      <c r="B54" s="6" t="s">
        <v>263</v>
      </c>
      <c r="E54" s="187">
        <v>0</v>
      </c>
      <c r="F54" s="187">
        <v>0</v>
      </c>
    </row>
    <row r="55" spans="1:6" x14ac:dyDescent="0.2">
      <c r="A55" s="7">
        <v>5430</v>
      </c>
      <c r="B55" s="6" t="s">
        <v>430</v>
      </c>
      <c r="E55" s="187">
        <v>0</v>
      </c>
      <c r="F55" s="187">
        <v>0</v>
      </c>
    </row>
    <row r="56" spans="1:6" x14ac:dyDescent="0.2">
      <c r="A56" s="7">
        <v>5431</v>
      </c>
      <c r="B56" s="6" t="s">
        <v>266</v>
      </c>
      <c r="E56" s="187">
        <v>0</v>
      </c>
      <c r="F56" s="187">
        <v>0</v>
      </c>
    </row>
    <row r="57" spans="1:6" x14ac:dyDescent="0.2">
      <c r="A57" s="7">
        <v>5440</v>
      </c>
      <c r="B57" s="6" t="s">
        <v>431</v>
      </c>
      <c r="E57" s="187">
        <v>0</v>
      </c>
      <c r="F57" s="187">
        <v>0</v>
      </c>
    </row>
    <row r="58" spans="1:6" x14ac:dyDescent="0.2">
      <c r="A58" s="7">
        <v>5441</v>
      </c>
      <c r="B58" s="6" t="s">
        <v>431</v>
      </c>
      <c r="E58" s="187">
        <v>0</v>
      </c>
      <c r="F58" s="187">
        <v>0</v>
      </c>
    </row>
    <row r="59" spans="1:6" x14ac:dyDescent="0.2">
      <c r="A59" s="7">
        <v>5450</v>
      </c>
      <c r="B59" s="6" t="s">
        <v>432</v>
      </c>
      <c r="D59" s="8"/>
      <c r="E59" s="187">
        <v>0</v>
      </c>
      <c r="F59" s="187">
        <v>0</v>
      </c>
    </row>
    <row r="60" spans="1:6" x14ac:dyDescent="0.2">
      <c r="A60" s="7">
        <v>5451</v>
      </c>
      <c r="B60" s="6" t="s">
        <v>270</v>
      </c>
      <c r="E60" s="187">
        <v>0</v>
      </c>
      <c r="F60" s="187">
        <v>0</v>
      </c>
    </row>
    <row r="61" spans="1:6" x14ac:dyDescent="0.2">
      <c r="A61" s="7">
        <v>5452</v>
      </c>
      <c r="B61" s="6" t="s">
        <v>271</v>
      </c>
      <c r="E61" s="187">
        <v>0</v>
      </c>
      <c r="F61" s="187">
        <v>0</v>
      </c>
    </row>
    <row r="62" spans="1:6" x14ac:dyDescent="0.2">
      <c r="A62" s="19">
        <v>5500</v>
      </c>
      <c r="B62" s="20" t="s">
        <v>272</v>
      </c>
      <c r="E62" s="188">
        <v>40315690.880000003</v>
      </c>
      <c r="F62" s="188">
        <v>162993838.28999999</v>
      </c>
    </row>
    <row r="63" spans="1:6" x14ac:dyDescent="0.2">
      <c r="A63" s="19">
        <v>5510</v>
      </c>
      <c r="B63" s="20" t="s">
        <v>273</v>
      </c>
      <c r="C63" s="20"/>
      <c r="D63" s="20"/>
      <c r="E63" s="188">
        <v>40315685.340000004</v>
      </c>
      <c r="F63" s="188">
        <v>162980005.03</v>
      </c>
    </row>
    <row r="64" spans="1:6" x14ac:dyDescent="0.2">
      <c r="A64" s="7">
        <v>5511</v>
      </c>
      <c r="B64" s="6" t="s">
        <v>274</v>
      </c>
      <c r="E64" s="187">
        <v>0</v>
      </c>
      <c r="F64" s="187">
        <v>0</v>
      </c>
    </row>
    <row r="65" spans="1:6" x14ac:dyDescent="0.2">
      <c r="A65" s="7">
        <v>5512</v>
      </c>
      <c r="B65" s="6" t="s">
        <v>275</v>
      </c>
      <c r="E65" s="187">
        <v>0</v>
      </c>
      <c r="F65" s="187">
        <v>0</v>
      </c>
    </row>
    <row r="66" spans="1:6" x14ac:dyDescent="0.2">
      <c r="A66" s="7">
        <v>5513</v>
      </c>
      <c r="B66" s="6" t="s">
        <v>276</v>
      </c>
      <c r="E66" s="187">
        <v>24003761.890000001</v>
      </c>
      <c r="F66" s="187">
        <v>95818651.510000005</v>
      </c>
    </row>
    <row r="67" spans="1:6" x14ac:dyDescent="0.2">
      <c r="A67" s="7">
        <v>5514</v>
      </c>
      <c r="B67" s="6" t="s">
        <v>277</v>
      </c>
      <c r="E67" s="187">
        <v>0</v>
      </c>
      <c r="F67" s="187">
        <v>0</v>
      </c>
    </row>
    <row r="68" spans="1:6" x14ac:dyDescent="0.2">
      <c r="A68" s="7">
        <v>5515</v>
      </c>
      <c r="B68" s="6" t="s">
        <v>278</v>
      </c>
      <c r="E68" s="187">
        <v>12977506.52</v>
      </c>
      <c r="F68" s="187">
        <v>61028152.350000001</v>
      </c>
    </row>
    <row r="69" spans="1:6" x14ac:dyDescent="0.2">
      <c r="A69" s="7">
        <v>5516</v>
      </c>
      <c r="B69" s="6" t="s">
        <v>279</v>
      </c>
      <c r="E69" s="187">
        <v>0</v>
      </c>
      <c r="F69" s="187">
        <v>0</v>
      </c>
    </row>
    <row r="70" spans="1:6" x14ac:dyDescent="0.2">
      <c r="A70" s="7">
        <v>5517</v>
      </c>
      <c r="B70" s="6" t="s">
        <v>280</v>
      </c>
      <c r="E70" s="187">
        <v>3327942.62</v>
      </c>
      <c r="F70" s="187">
        <v>6041827.9800000004</v>
      </c>
    </row>
    <row r="71" spans="1:6" x14ac:dyDescent="0.2">
      <c r="A71" s="7">
        <v>5518</v>
      </c>
      <c r="B71" s="6" t="s">
        <v>2</v>
      </c>
      <c r="E71" s="187">
        <v>6474.31</v>
      </c>
      <c r="F71" s="187">
        <v>91373.19</v>
      </c>
    </row>
    <row r="72" spans="1:6" x14ac:dyDescent="0.2">
      <c r="A72" s="19">
        <v>5520</v>
      </c>
      <c r="B72" s="20" t="s">
        <v>1</v>
      </c>
      <c r="C72" s="20"/>
      <c r="D72" s="20"/>
      <c r="E72" s="188">
        <v>0</v>
      </c>
      <c r="F72" s="188">
        <v>0</v>
      </c>
    </row>
    <row r="73" spans="1:6" x14ac:dyDescent="0.2">
      <c r="A73" s="7">
        <v>5521</v>
      </c>
      <c r="B73" s="6" t="s">
        <v>281</v>
      </c>
      <c r="E73" s="187">
        <v>0</v>
      </c>
      <c r="F73" s="187">
        <v>0</v>
      </c>
    </row>
    <row r="74" spans="1:6" x14ac:dyDescent="0.2">
      <c r="A74" s="7">
        <v>5522</v>
      </c>
      <c r="B74" s="6" t="s">
        <v>282</v>
      </c>
      <c r="E74" s="187">
        <v>0</v>
      </c>
      <c r="F74" s="187">
        <v>0</v>
      </c>
    </row>
    <row r="75" spans="1:6" x14ac:dyDescent="0.2">
      <c r="A75" s="19">
        <v>5530</v>
      </c>
      <c r="B75" s="20" t="s">
        <v>283</v>
      </c>
      <c r="C75" s="20"/>
      <c r="D75" s="20"/>
      <c r="E75" s="188">
        <v>0</v>
      </c>
      <c r="F75" s="188">
        <v>0</v>
      </c>
    </row>
    <row r="76" spans="1:6" x14ac:dyDescent="0.2">
      <c r="A76" s="7">
        <v>5531</v>
      </c>
      <c r="B76" s="6" t="s">
        <v>284</v>
      </c>
      <c r="E76" s="187">
        <v>0</v>
      </c>
      <c r="F76" s="187">
        <v>0</v>
      </c>
    </row>
    <row r="77" spans="1:6" x14ac:dyDescent="0.2">
      <c r="A77" s="7">
        <v>5532</v>
      </c>
      <c r="B77" s="6" t="s">
        <v>285</v>
      </c>
      <c r="E77" s="187">
        <v>0</v>
      </c>
      <c r="F77" s="187">
        <v>0</v>
      </c>
    </row>
    <row r="78" spans="1:6" x14ac:dyDescent="0.2">
      <c r="A78" s="7">
        <v>5533</v>
      </c>
      <c r="B78" s="6" t="s">
        <v>286</v>
      </c>
      <c r="E78" s="187">
        <v>0</v>
      </c>
      <c r="F78" s="187">
        <v>0</v>
      </c>
    </row>
    <row r="79" spans="1:6" x14ac:dyDescent="0.2">
      <c r="A79" s="7">
        <v>5534</v>
      </c>
      <c r="B79" s="6" t="s">
        <v>287</v>
      </c>
      <c r="E79" s="187">
        <v>0</v>
      </c>
      <c r="F79" s="187">
        <v>0</v>
      </c>
    </row>
    <row r="80" spans="1:6" x14ac:dyDescent="0.2">
      <c r="A80" s="7">
        <v>5535</v>
      </c>
      <c r="B80" s="6" t="s">
        <v>288</v>
      </c>
      <c r="E80" s="187">
        <v>0</v>
      </c>
      <c r="F80" s="187">
        <v>0</v>
      </c>
    </row>
    <row r="81" spans="1:6" x14ac:dyDescent="0.2">
      <c r="A81" s="19">
        <v>5590</v>
      </c>
      <c r="B81" s="20" t="s">
        <v>289</v>
      </c>
      <c r="C81" s="20"/>
      <c r="D81" s="20"/>
      <c r="E81" s="188">
        <v>5.54</v>
      </c>
      <c r="F81" s="188">
        <v>13833.26</v>
      </c>
    </row>
    <row r="82" spans="1:6" x14ac:dyDescent="0.2">
      <c r="A82" s="7">
        <v>5591</v>
      </c>
      <c r="B82" s="6" t="s">
        <v>290</v>
      </c>
      <c r="E82" s="187">
        <v>0</v>
      </c>
      <c r="F82" s="187">
        <v>0</v>
      </c>
    </row>
    <row r="83" spans="1:6" x14ac:dyDescent="0.2">
      <c r="A83" s="7">
        <v>5592</v>
      </c>
      <c r="B83" s="6" t="s">
        <v>291</v>
      </c>
      <c r="E83" s="187">
        <v>0</v>
      </c>
      <c r="F83" s="187">
        <v>0</v>
      </c>
    </row>
    <row r="84" spans="1:6" x14ac:dyDescent="0.2">
      <c r="A84" s="7">
        <v>5593</v>
      </c>
      <c r="B84" s="6" t="s">
        <v>292</v>
      </c>
      <c r="E84" s="187">
        <v>0</v>
      </c>
      <c r="F84" s="187">
        <v>0</v>
      </c>
    </row>
    <row r="85" spans="1:6" x14ac:dyDescent="0.2">
      <c r="A85" s="7">
        <v>5594</v>
      </c>
      <c r="B85" s="6" t="s">
        <v>293</v>
      </c>
      <c r="E85" s="187">
        <v>5.43</v>
      </c>
      <c r="F85" s="187">
        <v>13830.92</v>
      </c>
    </row>
    <row r="86" spans="1:6" x14ac:dyDescent="0.2">
      <c r="A86" s="7">
        <v>5595</v>
      </c>
      <c r="B86" s="6" t="s">
        <v>294</v>
      </c>
      <c r="E86" s="187">
        <v>0</v>
      </c>
      <c r="F86" s="187">
        <v>0</v>
      </c>
    </row>
    <row r="87" spans="1:6" x14ac:dyDescent="0.2">
      <c r="A87" s="7">
        <v>5596</v>
      </c>
      <c r="B87" s="6" t="s">
        <v>189</v>
      </c>
      <c r="E87" s="187">
        <v>0</v>
      </c>
      <c r="F87" s="187">
        <v>0</v>
      </c>
    </row>
    <row r="88" spans="1:6" x14ac:dyDescent="0.2">
      <c r="A88" s="7">
        <v>5597</v>
      </c>
      <c r="B88" s="6" t="s">
        <v>295</v>
      </c>
      <c r="E88" s="187">
        <v>0</v>
      </c>
      <c r="F88" s="187">
        <v>0</v>
      </c>
    </row>
    <row r="89" spans="1:6" x14ac:dyDescent="0.2">
      <c r="A89" s="7">
        <v>5599</v>
      </c>
      <c r="B89" s="6" t="s">
        <v>296</v>
      </c>
      <c r="E89" s="187">
        <v>0.11</v>
      </c>
      <c r="F89" s="187">
        <v>2.34</v>
      </c>
    </row>
    <row r="90" spans="1:6" x14ac:dyDescent="0.2">
      <c r="A90" s="19">
        <v>5600</v>
      </c>
      <c r="B90" s="20" t="s">
        <v>0</v>
      </c>
      <c r="E90" s="188">
        <v>0</v>
      </c>
      <c r="F90" s="188">
        <v>6501510.3099999996</v>
      </c>
    </row>
    <row r="91" spans="1:6" x14ac:dyDescent="0.2">
      <c r="A91" s="7">
        <v>5610</v>
      </c>
      <c r="B91" s="6" t="s">
        <v>297</v>
      </c>
      <c r="E91" s="188">
        <v>0</v>
      </c>
      <c r="F91" s="188">
        <v>6501510.3099999996</v>
      </c>
    </row>
    <row r="92" spans="1:6" x14ac:dyDescent="0.2">
      <c r="A92" s="7">
        <v>5611</v>
      </c>
      <c r="B92" s="6" t="s">
        <v>298</v>
      </c>
      <c r="E92" s="187">
        <v>0</v>
      </c>
      <c r="F92" s="187">
        <v>6501510.3099999996</v>
      </c>
    </row>
    <row r="93" spans="1:6" x14ac:dyDescent="0.2">
      <c r="A93" s="19">
        <v>2110</v>
      </c>
      <c r="B93" s="43" t="s">
        <v>433</v>
      </c>
      <c r="E93" s="188">
        <v>0</v>
      </c>
      <c r="F93" s="188">
        <v>0</v>
      </c>
    </row>
    <row r="94" spans="1:6" x14ac:dyDescent="0.2">
      <c r="A94" s="7">
        <v>2111</v>
      </c>
      <c r="B94" s="6" t="s">
        <v>434</v>
      </c>
      <c r="E94" s="187">
        <v>0</v>
      </c>
      <c r="F94" s="187">
        <v>0</v>
      </c>
    </row>
    <row r="95" spans="1:6" x14ac:dyDescent="0.2">
      <c r="A95" s="7">
        <v>2112</v>
      </c>
      <c r="B95" s="6" t="s">
        <v>435</v>
      </c>
      <c r="E95" s="187">
        <v>0</v>
      </c>
      <c r="F95" s="187">
        <v>0</v>
      </c>
    </row>
    <row r="96" spans="1:6" x14ac:dyDescent="0.2">
      <c r="A96" s="7">
        <v>2112</v>
      </c>
      <c r="B96" s="6" t="s">
        <v>436</v>
      </c>
      <c r="E96" s="187">
        <v>0</v>
      </c>
      <c r="F96" s="187">
        <v>0</v>
      </c>
    </row>
    <row r="97" spans="1:6" x14ac:dyDescent="0.2">
      <c r="A97" s="7">
        <v>2115</v>
      </c>
      <c r="B97" s="6" t="s">
        <v>437</v>
      </c>
      <c r="E97" s="187">
        <v>0</v>
      </c>
      <c r="F97" s="187">
        <v>0</v>
      </c>
    </row>
    <row r="98" spans="1:6" x14ac:dyDescent="0.2">
      <c r="A98" s="7">
        <v>2114</v>
      </c>
      <c r="B98" s="6" t="s">
        <v>438</v>
      </c>
      <c r="E98" s="187">
        <v>0</v>
      </c>
      <c r="F98" s="187">
        <v>0</v>
      </c>
    </row>
    <row r="99" spans="1:6" x14ac:dyDescent="0.2">
      <c r="A99" s="127">
        <v>5120</v>
      </c>
      <c r="B99" s="128" t="s">
        <v>59</v>
      </c>
      <c r="C99" s="129"/>
      <c r="D99" s="129"/>
      <c r="E99" s="188">
        <v>0</v>
      </c>
      <c r="F99" s="188">
        <v>0</v>
      </c>
    </row>
    <row r="100" spans="1:6" x14ac:dyDescent="0.2">
      <c r="A100" s="124">
        <v>5120</v>
      </c>
      <c r="B100" s="130" t="s">
        <v>59</v>
      </c>
      <c r="C100" s="126"/>
      <c r="D100" s="126"/>
      <c r="E100" s="187">
        <v>0</v>
      </c>
      <c r="F100" s="187">
        <v>0</v>
      </c>
    </row>
    <row r="101" spans="1:6" x14ac:dyDescent="0.2">
      <c r="A101" s="7"/>
      <c r="B101" s="42" t="s">
        <v>439</v>
      </c>
      <c r="E101" s="188">
        <v>0</v>
      </c>
      <c r="F101" s="188">
        <v>0</v>
      </c>
    </row>
    <row r="102" spans="1:6" x14ac:dyDescent="0.2">
      <c r="A102" s="19">
        <v>4300</v>
      </c>
      <c r="B102" s="61" t="s">
        <v>175</v>
      </c>
      <c r="E102" s="187">
        <v>0</v>
      </c>
      <c r="F102" s="187">
        <v>0</v>
      </c>
    </row>
    <row r="103" spans="1:6" x14ac:dyDescent="0.2">
      <c r="A103" s="19">
        <v>4310</v>
      </c>
      <c r="B103" s="61" t="s">
        <v>176</v>
      </c>
      <c r="E103" s="188">
        <v>0</v>
      </c>
      <c r="F103" s="188">
        <v>0</v>
      </c>
    </row>
    <row r="104" spans="1:6" x14ac:dyDescent="0.2">
      <c r="A104" s="7">
        <v>4311</v>
      </c>
      <c r="B104" s="62" t="s">
        <v>368</v>
      </c>
      <c r="E104" s="187">
        <v>0</v>
      </c>
      <c r="F104" s="187">
        <v>0</v>
      </c>
    </row>
    <row r="105" spans="1:6" x14ac:dyDescent="0.2">
      <c r="A105" s="7">
        <v>4319</v>
      </c>
      <c r="B105" s="62" t="s">
        <v>177</v>
      </c>
      <c r="E105" s="187">
        <v>0</v>
      </c>
      <c r="F105" s="187">
        <v>0</v>
      </c>
    </row>
    <row r="106" spans="1:6" x14ac:dyDescent="0.2">
      <c r="A106" s="19">
        <v>4320</v>
      </c>
      <c r="B106" s="61" t="s">
        <v>178</v>
      </c>
      <c r="E106" s="188">
        <v>0</v>
      </c>
      <c r="F106" s="188">
        <v>0</v>
      </c>
    </row>
    <row r="107" spans="1:6" x14ac:dyDescent="0.2">
      <c r="A107" s="7">
        <v>4321</v>
      </c>
      <c r="B107" s="62" t="s">
        <v>179</v>
      </c>
      <c r="E107" s="187">
        <v>0</v>
      </c>
      <c r="F107" s="187">
        <v>0</v>
      </c>
    </row>
    <row r="108" spans="1:6" x14ac:dyDescent="0.2">
      <c r="A108" s="7">
        <v>4322</v>
      </c>
      <c r="B108" s="62" t="s">
        <v>180</v>
      </c>
      <c r="E108" s="187">
        <v>0</v>
      </c>
      <c r="F108" s="187">
        <v>0</v>
      </c>
    </row>
    <row r="109" spans="1:6" x14ac:dyDescent="0.2">
      <c r="A109" s="7">
        <v>4323</v>
      </c>
      <c r="B109" s="62" t="s">
        <v>181</v>
      </c>
      <c r="E109" s="187">
        <v>0</v>
      </c>
      <c r="F109" s="187">
        <v>0</v>
      </c>
    </row>
    <row r="110" spans="1:6" x14ac:dyDescent="0.2">
      <c r="A110" s="7">
        <v>4324</v>
      </c>
      <c r="B110" s="62" t="s">
        <v>182</v>
      </c>
      <c r="E110" s="187">
        <v>0</v>
      </c>
      <c r="F110" s="187">
        <v>0</v>
      </c>
    </row>
    <row r="111" spans="1:6" x14ac:dyDescent="0.2">
      <c r="A111" s="7">
        <v>4325</v>
      </c>
      <c r="B111" s="62" t="s">
        <v>183</v>
      </c>
      <c r="E111" s="187">
        <v>0</v>
      </c>
      <c r="F111" s="187">
        <v>0</v>
      </c>
    </row>
    <row r="112" spans="1:6" x14ac:dyDescent="0.2">
      <c r="A112" s="19">
        <v>4330</v>
      </c>
      <c r="B112" s="61" t="s">
        <v>184</v>
      </c>
      <c r="E112" s="188">
        <v>0</v>
      </c>
      <c r="F112" s="188">
        <v>0</v>
      </c>
    </row>
    <row r="113" spans="1:6" x14ac:dyDescent="0.2">
      <c r="A113" s="7">
        <v>4331</v>
      </c>
      <c r="B113" s="62" t="s">
        <v>184</v>
      </c>
      <c r="E113" s="187">
        <v>0</v>
      </c>
      <c r="F113" s="187">
        <v>0</v>
      </c>
    </row>
    <row r="114" spans="1:6" x14ac:dyDescent="0.2">
      <c r="A114" s="19">
        <v>4340</v>
      </c>
      <c r="B114" s="61" t="s">
        <v>185</v>
      </c>
      <c r="E114" s="188">
        <v>0</v>
      </c>
      <c r="F114" s="188">
        <v>0</v>
      </c>
    </row>
    <row r="115" spans="1:6" x14ac:dyDescent="0.2">
      <c r="A115" s="7">
        <v>4341</v>
      </c>
      <c r="B115" s="62" t="s">
        <v>185</v>
      </c>
      <c r="E115" s="187">
        <v>0</v>
      </c>
      <c r="F115" s="187">
        <v>0</v>
      </c>
    </row>
    <row r="116" spans="1:6" x14ac:dyDescent="0.2">
      <c r="A116" s="19">
        <v>4390</v>
      </c>
      <c r="B116" s="61" t="s">
        <v>186</v>
      </c>
      <c r="E116" s="188">
        <v>0</v>
      </c>
      <c r="F116" s="188">
        <v>0</v>
      </c>
    </row>
    <row r="117" spans="1:6" x14ac:dyDescent="0.2">
      <c r="A117" s="7">
        <v>4392</v>
      </c>
      <c r="B117" s="62" t="s">
        <v>187</v>
      </c>
      <c r="E117" s="187">
        <v>0</v>
      </c>
      <c r="F117" s="187">
        <v>0</v>
      </c>
    </row>
    <row r="118" spans="1:6" x14ac:dyDescent="0.2">
      <c r="A118" s="7">
        <v>4393</v>
      </c>
      <c r="B118" s="62" t="s">
        <v>369</v>
      </c>
      <c r="E118" s="187">
        <v>0</v>
      </c>
      <c r="F118" s="187">
        <v>0</v>
      </c>
    </row>
    <row r="119" spans="1:6" x14ac:dyDescent="0.2">
      <c r="A119" s="7">
        <v>4394</v>
      </c>
      <c r="B119" s="62" t="s">
        <v>188</v>
      </c>
      <c r="E119" s="187">
        <v>0</v>
      </c>
      <c r="F119" s="187">
        <v>0</v>
      </c>
    </row>
    <row r="120" spans="1:6" x14ac:dyDescent="0.2">
      <c r="A120" s="7">
        <v>4395</v>
      </c>
      <c r="B120" s="62" t="s">
        <v>189</v>
      </c>
      <c r="E120" s="187">
        <v>0</v>
      </c>
      <c r="F120" s="187">
        <v>0</v>
      </c>
    </row>
    <row r="121" spans="1:6" x14ac:dyDescent="0.2">
      <c r="A121" s="7">
        <v>4396</v>
      </c>
      <c r="B121" s="62" t="s">
        <v>190</v>
      </c>
      <c r="E121" s="187">
        <v>0</v>
      </c>
      <c r="F121" s="187">
        <v>0</v>
      </c>
    </row>
    <row r="122" spans="1:6" x14ac:dyDescent="0.2">
      <c r="A122" s="7">
        <v>4397</v>
      </c>
      <c r="B122" s="62" t="s">
        <v>370</v>
      </c>
      <c r="E122" s="187">
        <v>0</v>
      </c>
      <c r="F122" s="187">
        <v>0</v>
      </c>
    </row>
    <row r="123" spans="1:6" x14ac:dyDescent="0.2">
      <c r="A123" s="7">
        <v>4399</v>
      </c>
      <c r="B123" s="62" t="s">
        <v>186</v>
      </c>
      <c r="E123" s="187">
        <v>0</v>
      </c>
      <c r="F123" s="187">
        <v>0</v>
      </c>
    </row>
    <row r="124" spans="1:6" x14ac:dyDescent="0.2">
      <c r="A124" s="19">
        <v>1120</v>
      </c>
      <c r="B124" s="43" t="s">
        <v>440</v>
      </c>
      <c r="E124" s="188">
        <v>0</v>
      </c>
      <c r="F124" s="188">
        <v>0</v>
      </c>
    </row>
    <row r="125" spans="1:6" x14ac:dyDescent="0.2">
      <c r="A125" s="7">
        <v>1124</v>
      </c>
      <c r="B125" s="63" t="s">
        <v>441</v>
      </c>
      <c r="E125" s="187">
        <v>0</v>
      </c>
      <c r="F125" s="187">
        <v>0</v>
      </c>
    </row>
    <row r="126" spans="1:6" x14ac:dyDescent="0.2">
      <c r="A126" s="7">
        <v>1124</v>
      </c>
      <c r="B126" s="63" t="s">
        <v>442</v>
      </c>
      <c r="E126" s="187">
        <v>0</v>
      </c>
      <c r="F126" s="187">
        <v>0</v>
      </c>
    </row>
    <row r="127" spans="1:6" x14ac:dyDescent="0.2">
      <c r="A127" s="7">
        <v>1124</v>
      </c>
      <c r="B127" s="63" t="s">
        <v>443</v>
      </c>
      <c r="E127" s="187">
        <v>0</v>
      </c>
      <c r="F127" s="187">
        <v>0</v>
      </c>
    </row>
    <row r="128" spans="1:6" x14ac:dyDescent="0.2">
      <c r="A128" s="7">
        <v>1124</v>
      </c>
      <c r="B128" s="63" t="s">
        <v>444</v>
      </c>
      <c r="E128" s="187">
        <v>0</v>
      </c>
      <c r="F128" s="187">
        <v>0</v>
      </c>
    </row>
    <row r="129" spans="1:6" x14ac:dyDescent="0.2">
      <c r="A129" s="7">
        <v>1124</v>
      </c>
      <c r="B129" s="63" t="s">
        <v>445</v>
      </c>
      <c r="E129" s="187">
        <v>0</v>
      </c>
      <c r="F129" s="187">
        <v>0</v>
      </c>
    </row>
    <row r="130" spans="1:6" x14ac:dyDescent="0.2">
      <c r="A130" s="7">
        <v>1124</v>
      </c>
      <c r="B130" s="63" t="s">
        <v>446</v>
      </c>
      <c r="E130" s="187">
        <v>0</v>
      </c>
      <c r="F130" s="187">
        <v>0</v>
      </c>
    </row>
    <row r="131" spans="1:6" x14ac:dyDescent="0.2">
      <c r="A131" s="7">
        <v>1122</v>
      </c>
      <c r="B131" s="63" t="s">
        <v>447</v>
      </c>
      <c r="E131" s="187">
        <v>0</v>
      </c>
      <c r="F131" s="187">
        <v>0</v>
      </c>
    </row>
    <row r="132" spans="1:6" x14ac:dyDescent="0.2">
      <c r="A132" s="7">
        <v>1122</v>
      </c>
      <c r="B132" s="63" t="s">
        <v>448</v>
      </c>
      <c r="E132" s="187">
        <v>0</v>
      </c>
      <c r="F132" s="187">
        <v>0</v>
      </c>
    </row>
    <row r="133" spans="1:6" x14ac:dyDescent="0.2">
      <c r="A133" s="7">
        <v>1122</v>
      </c>
      <c r="B133" s="63" t="s">
        <v>449</v>
      </c>
      <c r="E133" s="187">
        <v>0</v>
      </c>
      <c r="F133" s="187">
        <v>0</v>
      </c>
    </row>
    <row r="134" spans="1:6" x14ac:dyDescent="0.2">
      <c r="A134" s="116">
        <v>5120</v>
      </c>
      <c r="B134" s="117" t="s">
        <v>59</v>
      </c>
      <c r="C134" s="115"/>
      <c r="D134" s="115"/>
      <c r="E134" s="188">
        <v>0</v>
      </c>
      <c r="F134" s="188">
        <v>0</v>
      </c>
    </row>
    <row r="135" spans="1:6" x14ac:dyDescent="0.2">
      <c r="A135" s="95">
        <v>5120</v>
      </c>
      <c r="B135" s="104" t="s">
        <v>59</v>
      </c>
      <c r="C135" s="96"/>
      <c r="D135" s="96"/>
      <c r="E135" s="187">
        <v>0</v>
      </c>
      <c r="F135" s="187">
        <v>0</v>
      </c>
    </row>
    <row r="136" spans="1:6" x14ac:dyDescent="0.2">
      <c r="A136" s="95"/>
      <c r="B136" s="118" t="s">
        <v>450</v>
      </c>
      <c r="C136" s="115"/>
      <c r="D136" s="115"/>
      <c r="E136" s="115">
        <f>E48+E49-E101</f>
        <v>460138974.00999999</v>
      </c>
      <c r="F136" s="115">
        <f>F48+F49-F101</f>
        <v>336139332.76999998</v>
      </c>
    </row>
    <row r="137" spans="1:6" x14ac:dyDescent="0.2">
      <c r="A137" s="7"/>
      <c r="B137" s="63"/>
      <c r="E137" s="8"/>
      <c r="F137" s="8"/>
    </row>
    <row r="138" spans="1:6" ht="15" customHeight="1" x14ac:dyDescent="0.2">
      <c r="A138" s="208" t="s">
        <v>453</v>
      </c>
      <c r="B138" s="208"/>
      <c r="C138" s="208"/>
      <c r="D138" s="208"/>
      <c r="E138" s="208"/>
      <c r="F138" s="208"/>
    </row>
    <row r="139" spans="1:6" x14ac:dyDescent="0.2">
      <c r="B139" s="2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138:F138"/>
  </mergeCells>
  <dataValidations xWindow="698" yWindow="295" count="2">
    <dataValidation allowBlank="1" showInputMessage="1" showErrorMessage="1" prompt="Importe final del periodo que corresponde la información financiera trimestral que se presenta." sqref="E7:F7 E19 E47"/>
    <dataValidation allowBlank="1" showInputMessage="1" showErrorMessage="1" prompt="Saldo al 31 de diciembre del año anterior que se presenta" sqref="F47"/>
  </dataValidations>
  <printOptions horizontalCentered="1"/>
  <pageMargins left="0.70866141732283472" right="0.70866141732283472" top="0.74803149606299213" bottom="0.55118110236220474" header="0.31496062992125984" footer="0.31496062992125984"/>
  <pageSetup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13" workbookViewId="0">
      <selection activeCell="A27" sqref="A27:XFD40"/>
    </sheetView>
  </sheetViews>
  <sheetFormatPr baseColWidth="10" defaultRowHeight="11.25" x14ac:dyDescent="0.2"/>
  <cols>
    <col min="1" max="1" width="7.28515625" style="11" customWidth="1"/>
    <col min="2" max="2" width="10.7109375" style="11" customWidth="1"/>
    <col min="3" max="3" width="20.140625" style="11" customWidth="1"/>
    <col min="4" max="5" width="25.7109375" style="11" customWidth="1"/>
    <col min="6" max="6" width="27.140625" style="11" customWidth="1"/>
    <col min="7" max="7" width="25.5703125" style="11" customWidth="1"/>
    <col min="8" max="8" width="4.42578125" style="11" customWidth="1"/>
    <col min="9" max="9" width="11.42578125" style="11"/>
    <col min="10" max="10" width="11.7109375" style="11" bestFit="1" customWidth="1"/>
    <col min="11" max="16384" width="11.42578125" style="11"/>
  </cols>
  <sheetData>
    <row r="1" spans="1:10" s="10" customFormat="1" ht="12.2" customHeight="1" x14ac:dyDescent="0.2">
      <c r="A1" s="215" t="s">
        <v>327</v>
      </c>
      <c r="B1" s="215"/>
      <c r="C1" s="215"/>
      <c r="D1" s="215"/>
      <c r="E1" s="215"/>
      <c r="F1" s="215"/>
      <c r="G1" s="215"/>
      <c r="H1" s="12"/>
    </row>
    <row r="2" spans="1:10" s="10" customFormat="1" ht="12.2" customHeight="1" x14ac:dyDescent="0.2">
      <c r="A2" s="215" t="s">
        <v>325</v>
      </c>
      <c r="B2" s="215"/>
      <c r="C2" s="215"/>
      <c r="D2" s="215"/>
      <c r="E2" s="215"/>
      <c r="F2" s="215"/>
      <c r="G2" s="215"/>
      <c r="H2" s="12"/>
    </row>
    <row r="3" spans="1:10" s="10" customFormat="1" ht="12.2" customHeight="1" x14ac:dyDescent="0.2">
      <c r="A3" s="215" t="str">
        <f>+ESF!A3</f>
        <v>Correspondiente del 1 de Enero al 31 de Marzo de 2025</v>
      </c>
      <c r="B3" s="215"/>
      <c r="C3" s="215"/>
      <c r="D3" s="215"/>
      <c r="E3" s="215"/>
      <c r="F3" s="215"/>
      <c r="G3" s="215"/>
      <c r="H3" s="12"/>
    </row>
    <row r="4" spans="1:10" s="12" customFormat="1" ht="12.2" customHeight="1" x14ac:dyDescent="0.2">
      <c r="A4" s="215" t="s">
        <v>323</v>
      </c>
      <c r="B4" s="215"/>
      <c r="C4" s="215"/>
      <c r="D4" s="215"/>
      <c r="E4" s="215"/>
      <c r="F4" s="215"/>
      <c r="G4" s="215"/>
    </row>
    <row r="5" spans="1:10" s="12" customFormat="1" ht="12.2" customHeight="1" x14ac:dyDescent="0.2">
      <c r="A5" s="136"/>
      <c r="B5" s="136"/>
      <c r="C5" s="136"/>
      <c r="D5" s="136"/>
      <c r="E5" s="136"/>
      <c r="F5" s="136"/>
      <c r="G5" s="136"/>
    </row>
    <row r="6" spans="1:10" ht="12" x14ac:dyDescent="0.2">
      <c r="A6" s="217" t="s">
        <v>324</v>
      </c>
      <c r="B6" s="218"/>
      <c r="C6" s="218"/>
      <c r="D6" s="218"/>
      <c r="E6" s="218"/>
      <c r="F6" s="219"/>
      <c r="G6" s="137">
        <v>2025</v>
      </c>
      <c r="H6" s="28"/>
    </row>
    <row r="7" spans="1:10" s="141" customFormat="1" ht="12" x14ac:dyDescent="0.2">
      <c r="A7" s="138"/>
      <c r="B7" s="138"/>
      <c r="C7" s="138"/>
      <c r="D7" s="138"/>
      <c r="E7" s="138"/>
      <c r="F7" s="138"/>
      <c r="G7" s="139"/>
      <c r="H7" s="140"/>
    </row>
    <row r="8" spans="1:10" ht="12" x14ac:dyDescent="0.2">
      <c r="A8" s="64" t="s">
        <v>373</v>
      </c>
      <c r="B8" s="65"/>
      <c r="C8" s="65"/>
      <c r="D8" s="65"/>
      <c r="E8" s="65"/>
      <c r="F8" s="65"/>
      <c r="G8" s="167">
        <v>911335181.13</v>
      </c>
      <c r="H8" s="30"/>
    </row>
    <row r="9" spans="1:10" ht="12" x14ac:dyDescent="0.2">
      <c r="A9" s="66"/>
      <c r="B9" s="49"/>
      <c r="C9" s="49"/>
      <c r="D9" s="49"/>
      <c r="E9" s="49"/>
      <c r="F9" s="49"/>
      <c r="G9" s="189"/>
      <c r="H9" s="31"/>
    </row>
    <row r="10" spans="1:10" ht="12" x14ac:dyDescent="0.2">
      <c r="A10" s="47" t="s">
        <v>374</v>
      </c>
      <c r="B10" s="47"/>
      <c r="C10" s="72"/>
      <c r="D10" s="72"/>
      <c r="E10" s="72"/>
      <c r="F10" s="72"/>
      <c r="G10" s="168">
        <f>SUM(G11:G16)</f>
        <v>298100.19</v>
      </c>
      <c r="H10" s="32"/>
    </row>
    <row r="11" spans="1:10" ht="12" x14ac:dyDescent="0.2">
      <c r="A11" s="67" t="s">
        <v>375</v>
      </c>
      <c r="B11" s="51" t="s">
        <v>176</v>
      </c>
      <c r="C11" s="71"/>
      <c r="D11" s="71"/>
      <c r="E11" s="71"/>
      <c r="F11" s="71"/>
      <c r="G11" s="191">
        <v>0</v>
      </c>
      <c r="H11" s="14"/>
    </row>
    <row r="12" spans="1:10" ht="12" x14ac:dyDescent="0.2">
      <c r="A12" s="68" t="s">
        <v>376</v>
      </c>
      <c r="B12" s="51" t="s">
        <v>377</v>
      </c>
      <c r="C12" s="71"/>
      <c r="D12" s="71"/>
      <c r="E12" s="71"/>
      <c r="F12" s="71"/>
      <c r="G12" s="191">
        <v>0</v>
      </c>
      <c r="H12" s="14"/>
    </row>
    <row r="13" spans="1:10" ht="12" x14ac:dyDescent="0.2">
      <c r="A13" s="68" t="s">
        <v>378</v>
      </c>
      <c r="B13" s="51" t="s">
        <v>184</v>
      </c>
      <c r="C13" s="71"/>
      <c r="D13" s="71"/>
      <c r="E13" s="71"/>
      <c r="F13" s="71"/>
      <c r="G13" s="191">
        <v>0</v>
      </c>
      <c r="H13" s="14"/>
      <c r="J13" s="18"/>
    </row>
    <row r="14" spans="1:10" ht="12" x14ac:dyDescent="0.2">
      <c r="A14" s="68" t="s">
        <v>379</v>
      </c>
      <c r="B14" s="51" t="s">
        <v>185</v>
      </c>
      <c r="C14" s="71"/>
      <c r="D14" s="71"/>
      <c r="E14" s="71"/>
      <c r="F14" s="71"/>
      <c r="G14" s="191">
        <v>0</v>
      </c>
      <c r="H14" s="14"/>
    </row>
    <row r="15" spans="1:10" ht="12" x14ac:dyDescent="0.2">
      <c r="A15" s="68" t="s">
        <v>380</v>
      </c>
      <c r="B15" s="51" t="s">
        <v>186</v>
      </c>
      <c r="C15" s="71"/>
      <c r="D15" s="71"/>
      <c r="E15" s="71"/>
      <c r="F15" s="71"/>
      <c r="G15" s="191">
        <v>0</v>
      </c>
      <c r="H15" s="14"/>
    </row>
    <row r="16" spans="1:10" ht="12" x14ac:dyDescent="0.2">
      <c r="A16" s="69" t="s">
        <v>381</v>
      </c>
      <c r="B16" s="70" t="s">
        <v>382</v>
      </c>
      <c r="C16" s="71"/>
      <c r="D16" s="71"/>
      <c r="E16" s="71"/>
      <c r="F16" s="71"/>
      <c r="G16" s="169">
        <v>298100.19</v>
      </c>
      <c r="H16" s="14"/>
    </row>
    <row r="17" spans="1:8" ht="12" x14ac:dyDescent="0.2">
      <c r="A17" s="66"/>
      <c r="B17" s="71"/>
      <c r="C17" s="71"/>
      <c r="D17" s="71"/>
      <c r="E17" s="71"/>
      <c r="F17" s="71"/>
      <c r="G17" s="192"/>
      <c r="H17" s="33"/>
    </row>
    <row r="18" spans="1:8" ht="12" x14ac:dyDescent="0.2">
      <c r="A18" s="57" t="s">
        <v>386</v>
      </c>
      <c r="B18" s="72"/>
      <c r="C18" s="72"/>
      <c r="D18" s="72"/>
      <c r="E18" s="72"/>
      <c r="F18" s="72"/>
      <c r="G18" s="190">
        <v>0</v>
      </c>
      <c r="H18" s="32"/>
    </row>
    <row r="19" spans="1:8" ht="12" x14ac:dyDescent="0.2">
      <c r="A19" s="67">
        <v>3.1</v>
      </c>
      <c r="B19" s="70" t="s">
        <v>383</v>
      </c>
      <c r="C19" s="71"/>
      <c r="D19" s="71"/>
      <c r="E19" s="71"/>
      <c r="F19" s="71"/>
      <c r="G19" s="191">
        <v>0</v>
      </c>
      <c r="H19" s="14"/>
    </row>
    <row r="20" spans="1:8" ht="12" x14ac:dyDescent="0.2">
      <c r="A20" s="73">
        <v>3.2</v>
      </c>
      <c r="B20" s="70" t="s">
        <v>384</v>
      </c>
      <c r="C20" s="71"/>
      <c r="D20" s="71"/>
      <c r="E20" s="71"/>
      <c r="F20" s="71"/>
      <c r="G20" s="191">
        <v>0</v>
      </c>
      <c r="H20" s="14"/>
    </row>
    <row r="21" spans="1:8" ht="12" x14ac:dyDescent="0.2">
      <c r="A21" s="73">
        <v>3.3</v>
      </c>
      <c r="B21" s="70" t="s">
        <v>385</v>
      </c>
      <c r="C21" s="71"/>
      <c r="D21" s="71"/>
      <c r="E21" s="71"/>
      <c r="F21" s="71"/>
      <c r="G21" s="193">
        <v>0</v>
      </c>
      <c r="H21" s="14"/>
    </row>
    <row r="22" spans="1:8" ht="12" x14ac:dyDescent="0.2">
      <c r="A22" s="66"/>
      <c r="B22" s="74"/>
      <c r="C22" s="74"/>
      <c r="D22" s="74"/>
      <c r="E22" s="74"/>
      <c r="F22" s="74"/>
      <c r="G22" s="75"/>
      <c r="H22" s="33"/>
    </row>
    <row r="23" spans="1:8" ht="12" x14ac:dyDescent="0.2">
      <c r="A23" s="64" t="s">
        <v>454</v>
      </c>
      <c r="B23" s="65"/>
      <c r="C23" s="65"/>
      <c r="D23" s="65"/>
      <c r="E23" s="65"/>
      <c r="F23" s="65"/>
      <c r="G23" s="148">
        <f>+G8+G10-G18</f>
        <v>911633281.32000005</v>
      </c>
      <c r="H23" s="34"/>
    </row>
    <row r="24" spans="1:8" x14ac:dyDescent="0.2">
      <c r="A24" s="216" t="s">
        <v>453</v>
      </c>
      <c r="B24" s="216"/>
      <c r="C24" s="216"/>
      <c r="D24" s="216"/>
      <c r="E24" s="216"/>
      <c r="F24" s="216"/>
      <c r="G24" s="216"/>
      <c r="H24" s="27" t="e">
        <f>+#REF!</f>
        <v>#REF!</v>
      </c>
    </row>
    <row r="25" spans="1:8" x14ac:dyDescent="0.2">
      <c r="G25" s="196">
        <f>+EA!E8</f>
        <v>911633281.32000005</v>
      </c>
      <c r="H25" s="29"/>
    </row>
    <row r="26" spans="1:8" ht="15" customHeight="1" x14ac:dyDescent="0.2">
      <c r="A26" s="2"/>
      <c r="B26" s="2"/>
      <c r="C26" s="2"/>
      <c r="D26" s="2"/>
      <c r="E26" s="2"/>
      <c r="F26" s="2"/>
      <c r="G26" s="197"/>
    </row>
  </sheetData>
  <mergeCells count="6">
    <mergeCell ref="A1:G1"/>
    <mergeCell ref="A2:G2"/>
    <mergeCell ref="A3:G3"/>
    <mergeCell ref="A4:G4"/>
    <mergeCell ref="A24:G24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ignoredErrors>
    <ignoredError sqref="A11:A16" numberStoredAsText="1"/>
    <ignoredError sqref="H2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opLeftCell="A30" workbookViewId="0">
      <selection activeCell="A46" sqref="A46:XFD54"/>
    </sheetView>
  </sheetViews>
  <sheetFormatPr baseColWidth="10" defaultRowHeight="11.25" x14ac:dyDescent="0.2"/>
  <cols>
    <col min="1" max="1" width="5.7109375" style="11" customWidth="1"/>
    <col min="2" max="2" width="32.28515625" style="11" customWidth="1"/>
    <col min="3" max="4" width="25.7109375" style="11" customWidth="1"/>
    <col min="5" max="5" width="26.42578125" style="11" customWidth="1"/>
    <col min="6" max="6" width="23" style="11" customWidth="1"/>
    <col min="7" max="7" width="5.42578125" style="18" customWidth="1"/>
    <col min="8" max="8" width="13" style="11" bestFit="1" customWidth="1"/>
    <col min="9" max="16384" width="11.42578125" style="11"/>
  </cols>
  <sheetData>
    <row r="1" spans="1:8" s="15" customFormat="1" ht="12.2" customHeight="1" x14ac:dyDescent="0.25">
      <c r="A1" s="220" t="s">
        <v>327</v>
      </c>
      <c r="B1" s="220"/>
      <c r="C1" s="220"/>
      <c r="D1" s="220"/>
      <c r="E1" s="220"/>
      <c r="F1" s="220"/>
      <c r="G1" s="38"/>
    </row>
    <row r="2" spans="1:8" s="15" customFormat="1" ht="12.2" customHeight="1" x14ac:dyDescent="0.25">
      <c r="A2" s="220" t="s">
        <v>326</v>
      </c>
      <c r="B2" s="220"/>
      <c r="C2" s="220"/>
      <c r="D2" s="220"/>
      <c r="E2" s="220"/>
      <c r="F2" s="220"/>
      <c r="G2" s="38"/>
    </row>
    <row r="3" spans="1:8" s="15" customFormat="1" ht="12.2" customHeight="1" x14ac:dyDescent="0.25">
      <c r="A3" s="220" t="str">
        <f>+ESF!A3</f>
        <v>Correspondiente del 1 de Enero al 31 de Marzo de 2025</v>
      </c>
      <c r="B3" s="220"/>
      <c r="C3" s="220"/>
      <c r="D3" s="220"/>
      <c r="E3" s="220"/>
      <c r="F3" s="220"/>
      <c r="G3" s="38"/>
    </row>
    <row r="4" spans="1:8" s="15" customFormat="1" ht="12.2" customHeight="1" x14ac:dyDescent="0.2">
      <c r="A4" s="215" t="s">
        <v>323</v>
      </c>
      <c r="B4" s="215"/>
      <c r="C4" s="215"/>
      <c r="D4" s="215"/>
      <c r="E4" s="215"/>
      <c r="F4" s="215"/>
      <c r="G4" s="12"/>
    </row>
    <row r="5" spans="1:8" s="15" customFormat="1" ht="12.2" customHeight="1" x14ac:dyDescent="0.2">
      <c r="A5" s="136"/>
      <c r="B5" s="136"/>
      <c r="C5" s="136"/>
      <c r="D5" s="136"/>
      <c r="E5" s="136"/>
      <c r="F5" s="136"/>
      <c r="G5" s="12"/>
    </row>
    <row r="6" spans="1:8" ht="12" x14ac:dyDescent="0.2">
      <c r="A6" s="217" t="s">
        <v>324</v>
      </c>
      <c r="B6" s="218"/>
      <c r="C6" s="218"/>
      <c r="D6" s="218"/>
      <c r="E6" s="219"/>
      <c r="F6" s="142">
        <v>2025</v>
      </c>
      <c r="G6" s="38"/>
    </row>
    <row r="7" spans="1:8" s="144" customFormat="1" ht="12" x14ac:dyDescent="0.2">
      <c r="A7" s="138"/>
      <c r="B7" s="138"/>
      <c r="C7" s="138"/>
      <c r="D7" s="138"/>
      <c r="E7" s="138"/>
      <c r="F7" s="138"/>
      <c r="G7" s="143"/>
    </row>
    <row r="8" spans="1:8" ht="12" x14ac:dyDescent="0.2">
      <c r="A8" s="39" t="s">
        <v>387</v>
      </c>
      <c r="B8" s="59"/>
      <c r="C8" s="59"/>
      <c r="D8" s="59"/>
      <c r="E8" s="59"/>
      <c r="F8" s="195">
        <v>476911980</v>
      </c>
      <c r="G8" s="37"/>
      <c r="H8" s="18"/>
    </row>
    <row r="9" spans="1:8" ht="12" x14ac:dyDescent="0.2">
      <c r="A9" s="16"/>
      <c r="B9" s="13"/>
      <c r="C9" s="13"/>
      <c r="D9" s="13"/>
      <c r="E9" s="13"/>
      <c r="F9" s="92"/>
      <c r="G9" s="36"/>
      <c r="H9" s="18"/>
    </row>
    <row r="10" spans="1:8" ht="12" x14ac:dyDescent="0.2">
      <c r="A10" s="47" t="s">
        <v>388</v>
      </c>
      <c r="B10" s="48"/>
      <c r="C10" s="49"/>
      <c r="D10" s="49"/>
      <c r="E10" s="49"/>
      <c r="F10" s="158">
        <f>SUM(F11:F31)</f>
        <v>32734356.400000002</v>
      </c>
      <c r="G10" s="35"/>
      <c r="H10" s="18"/>
    </row>
    <row r="11" spans="1:8" ht="12" x14ac:dyDescent="0.2">
      <c r="A11" s="50">
        <v>2.1</v>
      </c>
      <c r="B11" s="51" t="s">
        <v>204</v>
      </c>
      <c r="C11" s="52"/>
      <c r="D11" s="52"/>
      <c r="E11" s="52"/>
      <c r="F11" s="194">
        <v>0</v>
      </c>
      <c r="G11" s="17"/>
    </row>
    <row r="12" spans="1:8" ht="12" x14ac:dyDescent="0.2">
      <c r="A12" s="50">
        <v>2.2000000000000002</v>
      </c>
      <c r="B12" s="51" t="s">
        <v>201</v>
      </c>
      <c r="C12" s="52"/>
      <c r="D12" s="52"/>
      <c r="E12" s="52"/>
      <c r="F12" s="194">
        <v>0</v>
      </c>
      <c r="G12" s="17"/>
    </row>
    <row r="13" spans="1:8" ht="12" x14ac:dyDescent="0.2">
      <c r="A13" s="53">
        <v>2.2999999999999998</v>
      </c>
      <c r="B13" s="51" t="s">
        <v>72</v>
      </c>
      <c r="C13" s="52"/>
      <c r="D13" s="52"/>
      <c r="E13" s="52"/>
      <c r="F13" s="194">
        <v>19792322.960000001</v>
      </c>
      <c r="G13" s="17"/>
    </row>
    <row r="14" spans="1:8" ht="12" x14ac:dyDescent="0.2">
      <c r="A14" s="53">
        <v>2.4</v>
      </c>
      <c r="B14" s="51" t="s">
        <v>73</v>
      </c>
      <c r="C14" s="52"/>
      <c r="D14" s="52"/>
      <c r="E14" s="52"/>
      <c r="F14" s="194">
        <v>0</v>
      </c>
      <c r="G14" s="17"/>
    </row>
    <row r="15" spans="1:8" ht="12" x14ac:dyDescent="0.2">
      <c r="A15" s="53">
        <v>2.5</v>
      </c>
      <c r="B15" s="51" t="s">
        <v>74</v>
      </c>
      <c r="C15" s="52"/>
      <c r="D15" s="52"/>
      <c r="E15" s="52"/>
      <c r="F15" s="194">
        <v>0</v>
      </c>
      <c r="G15" s="17"/>
    </row>
    <row r="16" spans="1:8" ht="12" x14ac:dyDescent="0.2">
      <c r="A16" s="53">
        <v>2.6</v>
      </c>
      <c r="B16" s="51" t="s">
        <v>75</v>
      </c>
      <c r="C16" s="52"/>
      <c r="D16" s="52"/>
      <c r="E16" s="52"/>
      <c r="F16" s="194">
        <v>0</v>
      </c>
      <c r="G16" s="17"/>
    </row>
    <row r="17" spans="1:9" ht="12" x14ac:dyDescent="0.2">
      <c r="A17" s="53">
        <v>2.7</v>
      </c>
      <c r="B17" s="51" t="s">
        <v>76</v>
      </c>
      <c r="C17" s="52"/>
      <c r="D17" s="52"/>
      <c r="E17" s="52"/>
      <c r="F17" s="194">
        <v>0</v>
      </c>
      <c r="G17" s="17"/>
      <c r="I17" s="11" t="s">
        <v>419</v>
      </c>
    </row>
    <row r="18" spans="1:9" ht="12" x14ac:dyDescent="0.2">
      <c r="A18" s="53">
        <v>2.8</v>
      </c>
      <c r="B18" s="51" t="s">
        <v>77</v>
      </c>
      <c r="C18" s="52"/>
      <c r="D18" s="52"/>
      <c r="E18" s="52"/>
      <c r="F18" s="194">
        <v>33937</v>
      </c>
      <c r="G18" s="17"/>
    </row>
    <row r="19" spans="1:9" ht="12" x14ac:dyDescent="0.2">
      <c r="A19" s="53">
        <v>2.9</v>
      </c>
      <c r="B19" s="51" t="s">
        <v>79</v>
      </c>
      <c r="C19" s="52"/>
      <c r="D19" s="52"/>
      <c r="E19" s="52"/>
      <c r="F19" s="194">
        <v>0</v>
      </c>
      <c r="G19" s="17"/>
    </row>
    <row r="20" spans="1:9" ht="12" x14ac:dyDescent="0.2">
      <c r="A20" s="53" t="s">
        <v>389</v>
      </c>
      <c r="B20" s="51" t="s">
        <v>390</v>
      </c>
      <c r="C20" s="52"/>
      <c r="D20" s="52"/>
      <c r="E20" s="52"/>
      <c r="F20" s="194">
        <v>0</v>
      </c>
      <c r="G20" s="17"/>
    </row>
    <row r="21" spans="1:9" ht="12" x14ac:dyDescent="0.2">
      <c r="A21" s="53" t="s">
        <v>391</v>
      </c>
      <c r="B21" s="51" t="s">
        <v>81</v>
      </c>
      <c r="C21" s="52"/>
      <c r="D21" s="52"/>
      <c r="E21" s="52"/>
      <c r="F21" s="194">
        <v>0</v>
      </c>
      <c r="G21" s="17"/>
    </row>
    <row r="22" spans="1:9" ht="12" x14ac:dyDescent="0.2">
      <c r="A22" s="53" t="s">
        <v>392</v>
      </c>
      <c r="B22" s="51" t="s">
        <v>393</v>
      </c>
      <c r="C22" s="52"/>
      <c r="D22" s="52"/>
      <c r="E22" s="52"/>
      <c r="F22" s="194">
        <v>0</v>
      </c>
      <c r="G22" s="17"/>
    </row>
    <row r="23" spans="1:9" ht="12" x14ac:dyDescent="0.2">
      <c r="A23" s="53" t="s">
        <v>394</v>
      </c>
      <c r="B23" s="51" t="s">
        <v>395</v>
      </c>
      <c r="C23" s="52"/>
      <c r="D23" s="52"/>
      <c r="E23" s="52"/>
      <c r="F23" s="194">
        <v>12908096.440000001</v>
      </c>
      <c r="G23" s="17"/>
    </row>
    <row r="24" spans="1:9" ht="12" x14ac:dyDescent="0.2">
      <c r="A24" s="53" t="s">
        <v>396</v>
      </c>
      <c r="B24" s="51" t="s">
        <v>397</v>
      </c>
      <c r="C24" s="52"/>
      <c r="D24" s="52"/>
      <c r="E24" s="52"/>
      <c r="F24" s="194">
        <v>0</v>
      </c>
      <c r="G24" s="17"/>
    </row>
    <row r="25" spans="1:9" ht="12" x14ac:dyDescent="0.2">
      <c r="A25" s="53" t="s">
        <v>398</v>
      </c>
      <c r="B25" s="51" t="s">
        <v>399</v>
      </c>
      <c r="C25" s="52"/>
      <c r="D25" s="52"/>
      <c r="E25" s="52"/>
      <c r="F25" s="194">
        <v>0</v>
      </c>
      <c r="G25" s="17"/>
    </row>
    <row r="26" spans="1:9" ht="12" x14ac:dyDescent="0.2">
      <c r="A26" s="53" t="s">
        <v>400</v>
      </c>
      <c r="B26" s="51" t="s">
        <v>401</v>
      </c>
      <c r="C26" s="52"/>
      <c r="D26" s="52"/>
      <c r="E26" s="52"/>
      <c r="F26" s="194">
        <v>0</v>
      </c>
      <c r="G26" s="17"/>
    </row>
    <row r="27" spans="1:9" ht="12" x14ac:dyDescent="0.2">
      <c r="A27" s="53" t="s">
        <v>402</v>
      </c>
      <c r="B27" s="51" t="s">
        <v>403</v>
      </c>
      <c r="C27" s="52"/>
      <c r="D27" s="52"/>
      <c r="E27" s="52"/>
      <c r="F27" s="194">
        <v>0</v>
      </c>
      <c r="G27" s="17"/>
    </row>
    <row r="28" spans="1:9" ht="12" x14ac:dyDescent="0.2">
      <c r="A28" s="53" t="s">
        <v>404</v>
      </c>
      <c r="B28" s="51" t="s">
        <v>405</v>
      </c>
      <c r="C28" s="52"/>
      <c r="D28" s="52"/>
      <c r="E28" s="52"/>
      <c r="F28" s="194">
        <v>0</v>
      </c>
      <c r="G28" s="17"/>
    </row>
    <row r="29" spans="1:9" ht="12" x14ac:dyDescent="0.2">
      <c r="A29" s="53" t="s">
        <v>406</v>
      </c>
      <c r="B29" s="51" t="s">
        <v>407</v>
      </c>
      <c r="C29" s="52"/>
      <c r="D29" s="52"/>
      <c r="E29" s="52"/>
      <c r="F29" s="194">
        <v>0</v>
      </c>
      <c r="G29" s="17"/>
    </row>
    <row r="30" spans="1:9" ht="12" x14ac:dyDescent="0.2">
      <c r="A30" s="53" t="s">
        <v>408</v>
      </c>
      <c r="B30" s="51" t="s">
        <v>409</v>
      </c>
      <c r="C30" s="52"/>
      <c r="D30" s="52"/>
      <c r="E30" s="52"/>
      <c r="F30" s="194">
        <v>0</v>
      </c>
      <c r="G30" s="17"/>
    </row>
    <row r="31" spans="1:9" ht="12" x14ac:dyDescent="0.2">
      <c r="A31" s="53" t="s">
        <v>410</v>
      </c>
      <c r="B31" s="51" t="s">
        <v>411</v>
      </c>
      <c r="C31" s="54"/>
      <c r="D31" s="54"/>
      <c r="E31" s="54"/>
      <c r="F31" s="194">
        <v>0</v>
      </c>
      <c r="G31" s="17"/>
    </row>
    <row r="32" spans="1:9" ht="12" x14ac:dyDescent="0.2">
      <c r="A32" s="55"/>
      <c r="B32" s="56"/>
      <c r="C32" s="56"/>
      <c r="D32" s="56"/>
      <c r="E32" s="56"/>
      <c r="F32" s="94"/>
    </row>
    <row r="33" spans="1:7" ht="12" x14ac:dyDescent="0.2">
      <c r="A33" s="57" t="s">
        <v>412</v>
      </c>
      <c r="B33" s="49"/>
      <c r="C33" s="49"/>
      <c r="D33" s="49"/>
      <c r="E33" s="49"/>
      <c r="F33" s="93">
        <f>SUM(F34:F40)</f>
        <v>47632374.590000004</v>
      </c>
      <c r="G33" s="35"/>
    </row>
    <row r="34" spans="1:7" ht="12" x14ac:dyDescent="0.2">
      <c r="A34" s="53" t="s">
        <v>413</v>
      </c>
      <c r="B34" s="51" t="s">
        <v>273</v>
      </c>
      <c r="C34" s="51"/>
      <c r="D34" s="52"/>
      <c r="E34" s="52"/>
      <c r="F34" s="194">
        <v>40315685.340000004</v>
      </c>
      <c r="G34" s="17"/>
    </row>
    <row r="35" spans="1:7" ht="12" x14ac:dyDescent="0.2">
      <c r="A35" s="53" t="s">
        <v>414</v>
      </c>
      <c r="B35" s="51" t="s">
        <v>1</v>
      </c>
      <c r="C35" s="51"/>
      <c r="D35" s="52"/>
      <c r="E35" s="52"/>
      <c r="F35" s="194">
        <v>0</v>
      </c>
      <c r="G35" s="17"/>
    </row>
    <row r="36" spans="1:7" ht="12" x14ac:dyDescent="0.2">
      <c r="A36" s="53" t="s">
        <v>415</v>
      </c>
      <c r="B36" s="51" t="s">
        <v>283</v>
      </c>
      <c r="C36" s="51"/>
      <c r="D36" s="52"/>
      <c r="E36" s="52"/>
      <c r="F36" s="194">
        <v>0</v>
      </c>
      <c r="G36" s="17"/>
    </row>
    <row r="37" spans="1:7" ht="12" x14ac:dyDescent="0.2">
      <c r="A37" s="53" t="s">
        <v>481</v>
      </c>
      <c r="B37" s="51" t="s">
        <v>289</v>
      </c>
      <c r="C37" s="51"/>
      <c r="D37" s="52"/>
      <c r="E37" s="52"/>
      <c r="F37" s="194">
        <v>5.54</v>
      </c>
      <c r="G37" s="17"/>
    </row>
    <row r="38" spans="1:7" ht="12" x14ac:dyDescent="0.2">
      <c r="A38" s="53" t="s">
        <v>483</v>
      </c>
      <c r="B38" s="51" t="s">
        <v>297</v>
      </c>
      <c r="C38" s="51"/>
      <c r="D38" s="52"/>
      <c r="E38" s="52"/>
      <c r="F38" s="194">
        <v>0</v>
      </c>
      <c r="G38" s="17"/>
    </row>
    <row r="39" spans="1:7" ht="12" x14ac:dyDescent="0.2">
      <c r="A39" s="53" t="s">
        <v>416</v>
      </c>
      <c r="B39" s="51" t="s">
        <v>482</v>
      </c>
      <c r="C39" s="51"/>
      <c r="D39" s="52"/>
      <c r="E39" s="52"/>
      <c r="F39" s="194">
        <v>0</v>
      </c>
      <c r="G39" s="17"/>
    </row>
    <row r="40" spans="1:7" ht="12" x14ac:dyDescent="0.2">
      <c r="A40" s="53" t="s">
        <v>417</v>
      </c>
      <c r="B40" s="51" t="s">
        <v>418</v>
      </c>
      <c r="C40" s="51"/>
      <c r="D40" s="52"/>
      <c r="E40" s="52"/>
      <c r="F40" s="159">
        <v>7316683.709999999</v>
      </c>
      <c r="G40" s="17"/>
    </row>
    <row r="41" spans="1:7" ht="12" x14ac:dyDescent="0.2">
      <c r="A41" s="55"/>
      <c r="B41" s="56"/>
      <c r="C41" s="56"/>
      <c r="D41" s="56"/>
      <c r="E41" s="56"/>
      <c r="F41" s="60"/>
    </row>
    <row r="42" spans="1:7" ht="12" x14ac:dyDescent="0.2">
      <c r="A42" s="58" t="s">
        <v>455</v>
      </c>
      <c r="B42" s="59"/>
      <c r="C42" s="59"/>
      <c r="D42" s="59"/>
      <c r="E42" s="59"/>
      <c r="F42" s="119">
        <f>+F8-F10+F33</f>
        <v>491809998.19000006</v>
      </c>
      <c r="G42" s="35"/>
    </row>
    <row r="43" spans="1:7" x14ac:dyDescent="0.2">
      <c r="A43" s="216" t="s">
        <v>453</v>
      </c>
      <c r="B43" s="216"/>
      <c r="C43" s="216"/>
      <c r="D43" s="216"/>
      <c r="E43" s="216"/>
      <c r="F43" s="216"/>
      <c r="G43" s="199"/>
    </row>
    <row r="44" spans="1:7" ht="15" customHeight="1" x14ac:dyDescent="0.2">
      <c r="A44" s="2"/>
      <c r="B44" s="2"/>
      <c r="C44" s="2"/>
      <c r="D44" s="2"/>
      <c r="E44" s="2"/>
      <c r="F44" s="198">
        <f>+EA!E94</f>
        <v>491809998.19</v>
      </c>
      <c r="G44" s="27">
        <f>+G42-G43</f>
        <v>0</v>
      </c>
    </row>
    <row r="45" spans="1:7" ht="15" customHeight="1" x14ac:dyDescent="0.2">
      <c r="A45" s="2"/>
      <c r="B45" s="2"/>
      <c r="C45" s="2"/>
      <c r="D45" s="2"/>
      <c r="E45" s="2"/>
      <c r="F45" s="198"/>
      <c r="G45" s="196"/>
    </row>
  </sheetData>
  <mergeCells count="6">
    <mergeCell ref="A1:F1"/>
    <mergeCell ref="A2:F2"/>
    <mergeCell ref="A4:F4"/>
    <mergeCell ref="A3:F3"/>
    <mergeCell ref="A6:E6"/>
    <mergeCell ref="A43:F4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300" verticalDpi="300" r:id="rId1"/>
  <ignoredErrors>
    <ignoredError sqref="G2 A3" unlockedFormula="1"/>
    <ignoredError sqref="A20:A31 A34:A36 A37:A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ESF</vt:lpstr>
      <vt:lpstr>EA</vt:lpstr>
      <vt:lpstr>VHP</vt:lpstr>
      <vt:lpstr>EFE</vt:lpstr>
      <vt:lpstr>Conciliacion_Ig</vt:lpstr>
      <vt:lpstr>Conciliacion_Eg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Celina Dueñas</cp:lastModifiedBy>
  <cp:lastPrinted>2025-04-09T21:16:06Z</cp:lastPrinted>
  <dcterms:created xsi:type="dcterms:W3CDTF">2012-12-11T20:36:24Z</dcterms:created>
  <dcterms:modified xsi:type="dcterms:W3CDTF">2025-04-23T20:58:09Z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